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biol\Downloads\"/>
    </mc:Choice>
  </mc:AlternateContent>
  <xr:revisionPtr revIDLastSave="0" documentId="13_ncr:1_{A00177D3-050D-4EE8-90BC-0B3E750419F0}" xr6:coauthVersionLast="47" xr6:coauthVersionMax="47" xr10:uidLastSave="{00000000-0000-0000-0000-000000000000}"/>
  <bookViews>
    <workbookView xWindow="-108" yWindow="-108" windowWidth="23256" windowHeight="12576" xr2:uid="{E67296F9-20C1-4938-81A1-E26D394C0A52}"/>
  </bookViews>
  <sheets>
    <sheet name="Emp Details" sheetId="4" r:id="rId1"/>
    <sheet name="Bonus" sheetId="1" r:id="rId2"/>
    <sheet name="Tax &amp; Gross Salary" sheetId="6" r:id="rId3"/>
    <sheet name="Double XLOOKUP" sheetId="5" r:id="rId4"/>
  </sheets>
  <definedNames>
    <definedName name="_xlnm._FilterDatabase" localSheetId="1" hidden="1">Bonus!$A$11:$B$25</definedName>
    <definedName name="_xlnm._FilterDatabase" localSheetId="3" hidden="1">'Double XLOOKUP'!$A$11:$B$31</definedName>
    <definedName name="_xlnm._FilterDatabase" localSheetId="0" hidden="1">'Emp Details'!$A$4:$F$14</definedName>
    <definedName name="_xlnm._FilterDatabase" localSheetId="2" hidden="1">'Tax &amp; Gross Salary'!$A$11:$B$31</definedName>
    <definedName name="_xlpm.currTbl" hidden="1">#NAME?</definedName>
    <definedName name="_xlpm.rng" hidden="1">#NAME?</definedName>
    <definedName name="_xlpm.row" hidden="1">#NAME?</definedName>
    <definedName name="_xlpm.start" hidden="1">#NAME?</definedName>
    <definedName name="_xlpm.values" hidden="1">#NAME?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5" l="1"/>
  <c r="E38" i="5"/>
  <c r="F38" i="5" s="1"/>
  <c r="G37" i="5"/>
  <c r="E37" i="5"/>
  <c r="F37" i="5" s="1"/>
  <c r="G36" i="5"/>
  <c r="E36" i="5"/>
  <c r="F36" i="5" s="1"/>
  <c r="G35" i="5"/>
  <c r="E35" i="5"/>
  <c r="F35" i="5" s="1"/>
  <c r="G34" i="5"/>
  <c r="E34" i="5"/>
  <c r="F34" i="5" s="1"/>
  <c r="G33" i="5"/>
  <c r="E33" i="5"/>
  <c r="F33" i="5" s="1"/>
  <c r="G32" i="5"/>
  <c r="E32" i="5"/>
  <c r="F32" i="5" s="1"/>
  <c r="G31" i="5"/>
  <c r="E31" i="5"/>
  <c r="F31" i="5" s="1"/>
  <c r="G30" i="5"/>
  <c r="E30" i="5"/>
  <c r="F30" i="5" s="1"/>
  <c r="G29" i="5"/>
  <c r="E29" i="5"/>
  <c r="F29" i="5" s="1"/>
  <c r="G28" i="5"/>
  <c r="E28" i="5"/>
  <c r="F28" i="5" s="1"/>
  <c r="G27" i="5"/>
  <c r="E27" i="5"/>
  <c r="F27" i="5" s="1"/>
  <c r="G26" i="5"/>
  <c r="E26" i="5"/>
  <c r="F26" i="5" s="1"/>
  <c r="G25" i="5"/>
  <c r="E25" i="5"/>
  <c r="F25" i="5" s="1"/>
  <c r="G24" i="5"/>
  <c r="E24" i="5"/>
  <c r="F24" i="5" s="1"/>
  <c r="G23" i="5"/>
  <c r="E23" i="5"/>
  <c r="F23" i="5" s="1"/>
  <c r="G22" i="5"/>
  <c r="E22" i="5"/>
  <c r="F22" i="5" s="1"/>
  <c r="G21" i="5"/>
  <c r="E21" i="5"/>
  <c r="F21" i="5" s="1"/>
  <c r="G20" i="5"/>
  <c r="E20" i="5"/>
  <c r="F20" i="5" s="1"/>
  <c r="G19" i="5"/>
  <c r="E19" i="5"/>
  <c r="F19" i="5" s="1"/>
  <c r="G18" i="5"/>
  <c r="E18" i="5"/>
  <c r="F18" i="5" s="1"/>
  <c r="G17" i="5"/>
  <c r="E17" i="5"/>
  <c r="F17" i="5" s="1"/>
  <c r="G16" i="5"/>
  <c r="E16" i="5"/>
  <c r="F16" i="5" s="1"/>
  <c r="G15" i="5"/>
  <c r="E15" i="5"/>
  <c r="F15" i="5" s="1"/>
  <c r="G14" i="5"/>
  <c r="E14" i="5"/>
  <c r="F14" i="5" s="1"/>
  <c r="G13" i="5"/>
  <c r="E13" i="5"/>
  <c r="F13" i="5" s="1"/>
  <c r="G12" i="5"/>
  <c r="E12" i="5"/>
  <c r="F12" i="5" s="1"/>
  <c r="G11" i="5"/>
  <c r="E11" i="5"/>
  <c r="F11" i="5" s="1"/>
  <c r="G10" i="5"/>
  <c r="E10" i="5"/>
  <c r="F10" i="5" s="1"/>
  <c r="G9" i="5"/>
  <c r="E9" i="5"/>
  <c r="F9" i="5" s="1"/>
  <c r="G8" i="5"/>
  <c r="E8" i="5"/>
  <c r="F8" i="5" s="1"/>
  <c r="G7" i="5"/>
  <c r="E7" i="5"/>
  <c r="F7" i="5" s="1"/>
  <c r="G6" i="5"/>
  <c r="E6" i="5"/>
  <c r="F6" i="5" s="1"/>
  <c r="G5" i="5"/>
  <c r="E5" i="5"/>
  <c r="F5" i="5" s="1"/>
  <c r="G4" i="5"/>
  <c r="E4" i="5"/>
  <c r="F4" i="5" s="1"/>
  <c r="I21" i="4"/>
  <c r="J21" i="4" s="1"/>
  <c r="E21" i="4"/>
  <c r="I20" i="4"/>
  <c r="J20" i="4" s="1"/>
  <c r="E20" i="4"/>
  <c r="I19" i="4"/>
  <c r="J19" i="4" s="1"/>
  <c r="E19" i="4"/>
  <c r="I18" i="4"/>
  <c r="J18" i="4" s="1"/>
  <c r="E18" i="4"/>
  <c r="I17" i="4"/>
  <c r="J17" i="4" s="1"/>
  <c r="E17" i="4"/>
  <c r="I16" i="4"/>
  <c r="J16" i="4" s="1"/>
  <c r="E16" i="4"/>
  <c r="I15" i="4"/>
  <c r="J15" i="4" s="1"/>
  <c r="E15" i="4"/>
  <c r="I14" i="4"/>
  <c r="J14" i="4" s="1"/>
  <c r="E14" i="4"/>
  <c r="I13" i="4"/>
  <c r="J13" i="4" s="1"/>
  <c r="E13" i="4"/>
  <c r="I12" i="4"/>
  <c r="J12" i="4" s="1"/>
  <c r="E12" i="4"/>
  <c r="I11" i="4"/>
  <c r="J11" i="4" s="1"/>
  <c r="E11" i="4"/>
  <c r="I10" i="4"/>
  <c r="J10" i="4" s="1"/>
  <c r="E10" i="4"/>
  <c r="I9" i="4"/>
  <c r="J9" i="4" s="1"/>
  <c r="E9" i="4"/>
  <c r="I8" i="4"/>
  <c r="J8" i="4" s="1"/>
  <c r="E8" i="4"/>
  <c r="I7" i="4"/>
  <c r="J7" i="4" s="1"/>
  <c r="E7" i="4"/>
  <c r="I6" i="4"/>
  <c r="J6" i="4" s="1"/>
  <c r="E6" i="4"/>
  <c r="I5" i="4"/>
  <c r="J5" i="4" s="1"/>
  <c r="E5" i="4"/>
  <c r="I4" i="4"/>
  <c r="J4" i="4" s="1"/>
  <c r="E4" i="4"/>
  <c r="I38" i="4"/>
  <c r="J38" i="4" s="1"/>
  <c r="E38" i="4"/>
  <c r="I37" i="4"/>
  <c r="J37" i="4" s="1"/>
  <c r="E37" i="4"/>
  <c r="I36" i="4"/>
  <c r="J36" i="4" s="1"/>
  <c r="E36" i="4"/>
  <c r="I35" i="4"/>
  <c r="J35" i="4" s="1"/>
  <c r="E35" i="4"/>
  <c r="I34" i="4"/>
  <c r="J34" i="4" s="1"/>
  <c r="E34" i="4"/>
  <c r="I33" i="4"/>
  <c r="J33" i="4" s="1"/>
  <c r="E33" i="4"/>
  <c r="I32" i="4"/>
  <c r="J32" i="4" s="1"/>
  <c r="E32" i="4"/>
  <c r="I31" i="4"/>
  <c r="J31" i="4" s="1"/>
  <c r="E31" i="4"/>
  <c r="I30" i="4"/>
  <c r="J30" i="4" s="1"/>
  <c r="E30" i="4"/>
  <c r="I29" i="4"/>
  <c r="J29" i="4" s="1"/>
  <c r="E29" i="4"/>
  <c r="I28" i="4"/>
  <c r="J28" i="4" s="1"/>
  <c r="E28" i="4"/>
  <c r="I27" i="4"/>
  <c r="J27" i="4" s="1"/>
  <c r="E27" i="4"/>
  <c r="I26" i="4"/>
  <c r="J26" i="4" s="1"/>
  <c r="E26" i="4"/>
  <c r="I25" i="4"/>
  <c r="J25" i="4" s="1"/>
  <c r="E25" i="4"/>
  <c r="I24" i="4"/>
  <c r="J24" i="4" s="1"/>
  <c r="E24" i="4"/>
  <c r="I23" i="4"/>
  <c r="J23" i="4" s="1"/>
  <c r="E23" i="4"/>
  <c r="I22" i="4"/>
  <c r="J22" i="4" s="1"/>
  <c r="E22" i="4"/>
</calcChain>
</file>

<file path=xl/sharedStrings.xml><?xml version="1.0" encoding="utf-8"?>
<sst xmlns="http://schemas.openxmlformats.org/spreadsheetml/2006/main" count="336" uniqueCount="101">
  <si>
    <t>Contribution</t>
  </si>
  <si>
    <t>Emp ID</t>
  </si>
  <si>
    <t>Email</t>
  </si>
  <si>
    <t>Date of Hire</t>
  </si>
  <si>
    <t>Years Service</t>
  </si>
  <si>
    <t>Department</t>
  </si>
  <si>
    <t>Annual Salary</t>
  </si>
  <si>
    <t xml:space="preserve">Pension </t>
  </si>
  <si>
    <t>Sales</t>
  </si>
  <si>
    <t>IT</t>
  </si>
  <si>
    <t>Human Resources</t>
  </si>
  <si>
    <t>Executive</t>
  </si>
  <si>
    <t>Customer Service</t>
  </si>
  <si>
    <t>Accounting</t>
  </si>
  <si>
    <t>Facilities</t>
  </si>
  <si>
    <t>Employee Name</t>
  </si>
  <si>
    <t>Senome Radhya</t>
  </si>
  <si>
    <t>Biti Yvette</t>
  </si>
  <si>
    <t>Gour Phoebe</t>
  </si>
  <si>
    <t>Carlton Barbara</t>
  </si>
  <si>
    <t>Fernandes Nicholas</t>
  </si>
  <si>
    <t>Bacata Stevie</t>
  </si>
  <si>
    <t>Khan Mihael</t>
  </si>
  <si>
    <t>Chairs Samantha</t>
  </si>
  <si>
    <t>Song Natasha</t>
  </si>
  <si>
    <t>Bui Charlie</t>
  </si>
  <si>
    <t>Betts Connor</t>
  </si>
  <si>
    <t>Zhang Aanya</t>
  </si>
  <si>
    <t>Forrest Leighton</t>
  </si>
  <si>
    <t>Staples Peter</t>
  </si>
  <si>
    <t>Ellis Mark</t>
  </si>
  <si>
    <t>Sanders Sean</t>
  </si>
  <si>
    <t>Wang Mei</t>
  </si>
  <si>
    <t>Clark Elizabeth</t>
  </si>
  <si>
    <t>Carol Joe</t>
  </si>
  <si>
    <t>Chung Eric</t>
  </si>
  <si>
    <t>Flanders Daniel</t>
  </si>
  <si>
    <t>Barry Adam</t>
  </si>
  <si>
    <t>Ferris Mary</t>
  </si>
  <si>
    <t>Filosa Susan</t>
  </si>
  <si>
    <t>Comuntzis Janet</t>
  </si>
  <si>
    <t>Chu Elizabeth</t>
  </si>
  <si>
    <t>Chaudri Uma</t>
  </si>
  <si>
    <t>Desiato Tina</t>
  </si>
  <si>
    <t>Decker Bob</t>
  </si>
  <si>
    <t>Cole Sabrina</t>
  </si>
  <si>
    <t>Chaffee Jim</t>
  </si>
  <si>
    <t>Boller Jim</t>
  </si>
  <si>
    <t>Clark Anna</t>
  </si>
  <si>
    <t>Donnell Alexandra</t>
  </si>
  <si>
    <t>Martinez Carlos</t>
  </si>
  <si>
    <t>radhya.senome@hr.com</t>
  </si>
  <si>
    <t>mark.ellis@hr.com</t>
  </si>
  <si>
    <t>yvette.biti@hr.com</t>
  </si>
  <si>
    <t>sean.sanders@hr.com</t>
  </si>
  <si>
    <t>phoebe.gour@hr.com</t>
  </si>
  <si>
    <t>mei.wang@hr.com</t>
  </si>
  <si>
    <t>elizabeth.clark@hr.com</t>
  </si>
  <si>
    <t>joe.carol@hr.com</t>
  </si>
  <si>
    <t>eric.chung@hr.com</t>
  </si>
  <si>
    <t>daniel.flanders@hr.com</t>
  </si>
  <si>
    <t>adam.barry@hr.com</t>
  </si>
  <si>
    <t>mary.ferris@hr.com</t>
  </si>
  <si>
    <t>susan.filosa@hr.com</t>
  </si>
  <si>
    <t>barbara.carlton@hr.com</t>
  </si>
  <si>
    <t>nicholas.fernandes@hr.com</t>
  </si>
  <si>
    <t>stevie.bacata@hr.com</t>
  </si>
  <si>
    <t>janet.comuntzis@hr.com</t>
  </si>
  <si>
    <t>mihael.khan@hr.com</t>
  </si>
  <si>
    <t>elizabeth.chu@hr.com</t>
  </si>
  <si>
    <t>samantha.chairs@hr.com</t>
  </si>
  <si>
    <t>natasha.song@hr.com</t>
  </si>
  <si>
    <t>uma.chaudri@hr.com</t>
  </si>
  <si>
    <t>tina.desiato@hr.com</t>
  </si>
  <si>
    <t>bob.decker@hr.com</t>
  </si>
  <si>
    <t>sabrina.cole@hr.com</t>
  </si>
  <si>
    <t>jim.chaffee@hr.com</t>
  </si>
  <si>
    <t>jim.boller@hr.com</t>
  </si>
  <si>
    <t>charlie.bui@hr.com</t>
  </si>
  <si>
    <t>connor.betts@hr.com</t>
  </si>
  <si>
    <t>anna.clark@hr.com</t>
  </si>
  <si>
    <t>aanya.zhang@hr.com</t>
  </si>
  <si>
    <t>leighton.forrest@hr.com</t>
  </si>
  <si>
    <t>alexandra.donnell@hr.com</t>
  </si>
  <si>
    <t>carlos.martinez@hr.com</t>
  </si>
  <si>
    <t>peter.staples@hr.com</t>
  </si>
  <si>
    <t>Tax</t>
  </si>
  <si>
    <t>Gross Salary</t>
  </si>
  <si>
    <t>Employee Details</t>
  </si>
  <si>
    <t>Yealy Bonus</t>
  </si>
  <si>
    <t>Bonus</t>
  </si>
  <si>
    <t>Emp Name:</t>
  </si>
  <si>
    <t>Employees Benefit</t>
  </si>
  <si>
    <t>Pension Cont.</t>
  </si>
  <si>
    <t>Annual Income Level</t>
  </si>
  <si>
    <t>Tax Rate</t>
  </si>
  <si>
    <t>Employees Bonus</t>
  </si>
  <si>
    <t>Employee Tax and Gross Profit</t>
  </si>
  <si>
    <t>Net Salary</t>
  </si>
  <si>
    <t>XLOOKUP</t>
  </si>
  <si>
    <t>RECHERCHEX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</si>
</sst>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0.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sz val="11"/>
      <color theme="0"/>
      <name val="Aptos Narrow"/>
      <family val="2"/>
      <scheme val="minor"/>
    </font>
    <font>
      <sz val="22"/>
      <color theme="4"/>
      <name val="Aptos Display"/>
      <family val="2"/>
      <scheme val="major"/>
    </font>
    <font>
      <sz val="12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indexed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25">
    <xf numFmtId="0" fontId="0" fillId="0" borderId="0" xfId="0"/>
    <xf numFmtId="0" fontId="4" fillId="0" borderId="0" xfId="2" applyFont="1" applyAlignment="1">
      <alignment horizontal="left"/>
    </xf>
    <xf numFmtId="0" fontId="0" fillId="0" borderId="0" xfId="0" applyAlignment="1">
      <alignment horizontal="center"/>
    </xf>
    <xf numFmtId="0" fontId="5" fillId="4" borderId="0" xfId="3" applyFont="1" applyFill="1" applyBorder="1" applyAlignment="1">
      <alignment horizontal="center" vertical="center" wrapText="1"/>
    </xf>
    <xf numFmtId="9" fontId="1" fillId="3" borderId="0" xfId="4" applyNumberFormat="1"/>
    <xf numFmtId="0" fontId="6" fillId="0" borderId="1" xfId="0" applyFont="1" applyBorder="1" applyAlignment="1">
      <alignment wrapText="1"/>
    </xf>
    <xf numFmtId="0" fontId="0" fillId="0" borderId="1" xfId="0" applyBorder="1"/>
    <xf numFmtId="6" fontId="0" fillId="0" borderId="1" xfId="0" applyNumberFormat="1" applyBorder="1" applyAlignment="1">
      <alignment horizontal="right"/>
    </xf>
    <xf numFmtId="6" fontId="0" fillId="0" borderId="1" xfId="0" applyNumberFormat="1" applyBorder="1"/>
    <xf numFmtId="10" fontId="0" fillId="0" borderId="0" xfId="1" applyNumberFormat="1" applyFont="1"/>
    <xf numFmtId="8" fontId="0" fillId="0" borderId="1" xfId="1" applyNumberFormat="1" applyFont="1" applyBorder="1"/>
    <xf numFmtId="6" fontId="0" fillId="5" borderId="1" xfId="0" applyNumberFormat="1" applyFill="1" applyBorder="1"/>
    <xf numFmtId="8" fontId="0" fillId="0" borderId="1" xfId="1" applyNumberFormat="1" applyFont="1" applyFill="1" applyBorder="1"/>
    <xf numFmtId="0" fontId="8" fillId="0" borderId="0" xfId="0" applyFont="1"/>
    <xf numFmtId="9" fontId="0" fillId="0" borderId="1" xfId="0" applyNumberFormat="1" applyBorder="1"/>
    <xf numFmtId="6" fontId="0" fillId="5" borderId="1" xfId="1" applyNumberFormat="1" applyFont="1" applyFill="1" applyBorder="1"/>
    <xf numFmtId="9" fontId="0" fillId="0" borderId="0" xfId="1" applyFont="1"/>
    <xf numFmtId="8" fontId="0" fillId="5" borderId="0" xfId="0" applyNumberFormat="1" applyFill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10" fontId="0" fillId="0" borderId="1" xfId="1" applyNumberFormat="1" applyFont="1" applyBorder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5">
    <cellStyle name="20% - Accent1" xfId="4" builtinId="30"/>
    <cellStyle name="Accent1" xfId="3" builtinId="29"/>
    <cellStyle name="Normal" xfId="0" builtinId="0"/>
    <cellStyle name="Percent" xfId="1" builtinId="5"/>
    <cellStyle name="Title" xfId="2" builtinId="15"/>
  </cellStyles>
  <dxfs count="5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E51E03-DD3B-42B5-92DE-EF6F62092537}" name="empDetails" displayName="empDetails" ref="A3:K82" totalsRowShown="0" headerRowDxfId="4" headerRowCellStyle="Accent1">
  <tableColumns count="11">
    <tableColumn id="1" xr3:uid="{470506D0-9D48-44B3-9A6C-6566452B6AF6}" name="Emp ID" dataDxfId="3"/>
    <tableColumn id="2" xr3:uid="{602B14AC-4A86-4E5A-953F-741C79BEBDE3}" name="Employee Name"/>
    <tableColumn id="3" xr3:uid="{545CF5EB-19CC-49EE-8116-1046A526D428}" name="Email"/>
    <tableColumn id="4" xr3:uid="{544C6C48-9FC6-4FB1-9A5E-559E9DF66FDF}" name="Date of Hire" dataDxfId="2"/>
    <tableColumn id="5" xr3:uid="{5C46AC3F-C426-4F8C-B738-A2DE43858995}" name="Years Service"/>
    <tableColumn id="6" xr3:uid="{0DB3CD17-8D88-4C42-88DF-D8061F1EAA57}" name="Department"/>
    <tableColumn id="7" xr3:uid="{1CB66A57-B9E0-46E0-8B3F-82F646989332}" name="Annual Salary"/>
    <tableColumn id="8" xr3:uid="{78D241CC-BB53-4092-AD21-B5C05147113E}" name="Pension "/>
    <tableColumn id="9" xr3:uid="{3AAC9C27-425A-45E4-8E8A-E5B88504FB95}" name="Tax"/>
    <tableColumn id="10" xr3:uid="{482A34FE-2D03-4BF6-9670-A8D02015D80F}" name="Net Salary"/>
    <tableColumn id="11" xr3:uid="{6BC0A32A-7E18-4FD1-B470-A1B0FED26C10}" name="Bonus" dataDxfId="1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A77FB-9A85-4A01-9D23-93242763EA4B}">
  <dimension ref="A1:K82"/>
  <sheetViews>
    <sheetView tabSelected="1" workbookViewId="0">
      <selection activeCell="K3" sqref="K3"/>
    </sheetView>
  </sheetViews>
  <sheetFormatPr defaultRowHeight="14.4" x14ac:dyDescent="0.3"/>
  <cols>
    <col min="1" max="1" width="9.44140625" style="2" customWidth="1"/>
    <col min="2" max="2" width="19.44140625" customWidth="1"/>
    <col min="3" max="3" width="30.109375" customWidth="1"/>
    <col min="4" max="4" width="14" style="2" customWidth="1"/>
    <col min="5" max="5" width="15.44140625" customWidth="1"/>
    <col min="6" max="6" width="17.6640625" customWidth="1"/>
    <col min="7" max="7" width="15.6640625" customWidth="1"/>
    <col min="8" max="8" width="12.5546875" customWidth="1"/>
    <col min="9" max="9" width="12.44140625" customWidth="1"/>
    <col min="10" max="10" width="14.44140625" customWidth="1"/>
    <col min="11" max="11" width="16" bestFit="1" customWidth="1"/>
  </cols>
  <sheetData>
    <row r="1" spans="1:11" ht="28.8" x14ac:dyDescent="0.55000000000000004">
      <c r="A1" s="1" t="s">
        <v>88</v>
      </c>
      <c r="J1" s="23" t="s">
        <v>99</v>
      </c>
      <c r="K1" s="23" t="s">
        <v>100</v>
      </c>
    </row>
    <row r="3" spans="1:11" ht="15.6" x14ac:dyDescent="0.3">
      <c r="A3" s="3" t="s">
        <v>1</v>
      </c>
      <c r="B3" s="3" t="s">
        <v>15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86</v>
      </c>
      <c r="J3" s="3" t="s">
        <v>98</v>
      </c>
      <c r="K3" s="3" t="s">
        <v>90</v>
      </c>
    </row>
    <row r="4" spans="1:11" x14ac:dyDescent="0.3">
      <c r="A4" s="18">
        <v>1983</v>
      </c>
      <c r="B4" s="5" t="s">
        <v>22</v>
      </c>
      <c r="C4" s="6" t="s">
        <v>68</v>
      </c>
      <c r="D4" s="19">
        <v>40160</v>
      </c>
      <c r="E4" s="20">
        <f t="shared" ref="E4:E38" ca="1" si="0">YEARFRAC(D4,TODAY())</f>
        <v>14.397222222222222</v>
      </c>
      <c r="F4" s="21" t="s">
        <v>8</v>
      </c>
      <c r="G4" s="7">
        <v>35600</v>
      </c>
      <c r="H4" s="8">
        <v>4995</v>
      </c>
      <c r="I4" s="8">
        <f t="shared" ref="I4:I38" si="1">G4*10%</f>
        <v>3560</v>
      </c>
      <c r="J4" s="8">
        <f t="shared" ref="J4:J38" si="2">G4-(SUM(H4:I4))</f>
        <v>27045</v>
      </c>
      <c r="K4" s="22">
        <v>2.3744679235761137E-2</v>
      </c>
    </row>
    <row r="5" spans="1:11" x14ac:dyDescent="0.3">
      <c r="A5" s="18">
        <v>1345</v>
      </c>
      <c r="B5" s="5" t="s">
        <v>41</v>
      </c>
      <c r="C5" s="6" t="s">
        <v>69</v>
      </c>
      <c r="D5" s="19">
        <v>40220</v>
      </c>
      <c r="E5" s="20">
        <f t="shared" ca="1" si="0"/>
        <v>14.236111111111111</v>
      </c>
      <c r="F5" s="21" t="s">
        <v>9</v>
      </c>
      <c r="G5" s="7">
        <v>13920</v>
      </c>
      <c r="H5" s="8">
        <v>4356</v>
      </c>
      <c r="I5" s="8">
        <f t="shared" si="1"/>
        <v>1392</v>
      </c>
      <c r="J5" s="8">
        <f t="shared" si="2"/>
        <v>8172</v>
      </c>
      <c r="K5" s="22">
        <v>4.5746909947905805E-2</v>
      </c>
    </row>
    <row r="6" spans="1:11" x14ac:dyDescent="0.3">
      <c r="A6" s="18">
        <v>1450</v>
      </c>
      <c r="B6" s="5" t="s">
        <v>23</v>
      </c>
      <c r="C6" s="6" t="s">
        <v>70</v>
      </c>
      <c r="D6" s="19">
        <v>40595</v>
      </c>
      <c r="E6" s="20">
        <f t="shared" ca="1" si="0"/>
        <v>13.208333333333334</v>
      </c>
      <c r="F6" s="21" t="s">
        <v>8</v>
      </c>
      <c r="G6" s="7">
        <v>51400</v>
      </c>
      <c r="H6" s="8">
        <v>5337</v>
      </c>
      <c r="I6" s="8">
        <f t="shared" si="1"/>
        <v>5140</v>
      </c>
      <c r="J6" s="8">
        <f t="shared" si="2"/>
        <v>40923</v>
      </c>
      <c r="K6" s="22">
        <v>3.0561469780737614E-2</v>
      </c>
    </row>
    <row r="7" spans="1:11" x14ac:dyDescent="0.3">
      <c r="A7" s="18">
        <v>1400</v>
      </c>
      <c r="B7" s="5" t="s">
        <v>24</v>
      </c>
      <c r="C7" s="6" t="s">
        <v>71</v>
      </c>
      <c r="D7" s="19">
        <v>40713</v>
      </c>
      <c r="E7" s="20">
        <f t="shared" ca="1" si="0"/>
        <v>12.880555555555556</v>
      </c>
      <c r="F7" s="21" t="s">
        <v>8</v>
      </c>
      <c r="G7" s="7">
        <v>38600</v>
      </c>
      <c r="H7" s="8">
        <v>5040</v>
      </c>
      <c r="I7" s="8">
        <f t="shared" si="1"/>
        <v>3860</v>
      </c>
      <c r="J7" s="8">
        <f t="shared" si="2"/>
        <v>29700</v>
      </c>
      <c r="K7" s="22">
        <v>1.7418041396281975E-2</v>
      </c>
    </row>
    <row r="8" spans="1:11" x14ac:dyDescent="0.3">
      <c r="A8" s="18">
        <v>1991</v>
      </c>
      <c r="B8" s="5" t="s">
        <v>42</v>
      </c>
      <c r="C8" s="6" t="s">
        <v>72</v>
      </c>
      <c r="D8" s="19">
        <v>40994</v>
      </c>
      <c r="E8" s="20">
        <f t="shared" ca="1" si="0"/>
        <v>12.111111111111111</v>
      </c>
      <c r="F8" s="21" t="s">
        <v>10</v>
      </c>
      <c r="G8" s="7">
        <v>84200</v>
      </c>
      <c r="H8" s="8">
        <v>5688</v>
      </c>
      <c r="I8" s="8">
        <f t="shared" si="1"/>
        <v>8420</v>
      </c>
      <c r="J8" s="8">
        <f t="shared" si="2"/>
        <v>70092</v>
      </c>
      <c r="K8" s="22">
        <v>4.2017970474572494E-2</v>
      </c>
    </row>
    <row r="9" spans="1:11" x14ac:dyDescent="0.3">
      <c r="A9" s="18">
        <v>1516</v>
      </c>
      <c r="B9" s="5" t="s">
        <v>43</v>
      </c>
      <c r="C9" s="6" t="s">
        <v>73</v>
      </c>
      <c r="D9" s="19">
        <v>41175</v>
      </c>
      <c r="E9" s="20">
        <f t="shared" ca="1" si="0"/>
        <v>11.619444444444444</v>
      </c>
      <c r="F9" s="6" t="s">
        <v>9</v>
      </c>
      <c r="G9" s="7">
        <v>96400</v>
      </c>
      <c r="H9" s="8">
        <v>4653</v>
      </c>
      <c r="I9" s="8">
        <f t="shared" si="1"/>
        <v>9640</v>
      </c>
      <c r="J9" s="8">
        <f t="shared" si="2"/>
        <v>82107</v>
      </c>
      <c r="K9" s="22">
        <v>2.3973618698190181E-2</v>
      </c>
    </row>
    <row r="10" spans="1:11" x14ac:dyDescent="0.3">
      <c r="A10" s="18">
        <v>1408</v>
      </c>
      <c r="B10" s="5" t="s">
        <v>44</v>
      </c>
      <c r="C10" s="6" t="s">
        <v>74</v>
      </c>
      <c r="D10" s="19">
        <v>41210</v>
      </c>
      <c r="E10" s="20">
        <f t="shared" ca="1" si="0"/>
        <v>11.522222222222222</v>
      </c>
      <c r="F10" s="21" t="s">
        <v>9</v>
      </c>
      <c r="G10" s="7">
        <v>37000</v>
      </c>
      <c r="H10" s="8">
        <v>4464</v>
      </c>
      <c r="I10" s="8">
        <f t="shared" si="1"/>
        <v>3700</v>
      </c>
      <c r="J10" s="8">
        <f t="shared" si="2"/>
        <v>28836</v>
      </c>
      <c r="K10" s="22">
        <v>1.2980872233272975E-2</v>
      </c>
    </row>
    <row r="11" spans="1:11" x14ac:dyDescent="0.3">
      <c r="A11" s="18">
        <v>1570</v>
      </c>
      <c r="B11" s="5" t="s">
        <v>45</v>
      </c>
      <c r="C11" s="6" t="s">
        <v>75</v>
      </c>
      <c r="D11" s="19">
        <v>41401</v>
      </c>
      <c r="E11" s="20">
        <f t="shared" ca="1" si="0"/>
        <v>10.997222222222222</v>
      </c>
      <c r="F11" s="21" t="s">
        <v>12</v>
      </c>
      <c r="G11" s="7">
        <v>101400</v>
      </c>
      <c r="H11" s="8">
        <v>4059</v>
      </c>
      <c r="I11" s="8">
        <f t="shared" si="1"/>
        <v>10140</v>
      </c>
      <c r="J11" s="8">
        <f t="shared" si="2"/>
        <v>87201</v>
      </c>
      <c r="K11" s="22">
        <v>1.0748174304347942E-2</v>
      </c>
    </row>
    <row r="12" spans="1:11" x14ac:dyDescent="0.3">
      <c r="A12" s="18">
        <v>1193</v>
      </c>
      <c r="B12" s="5" t="s">
        <v>46</v>
      </c>
      <c r="C12" s="6" t="s">
        <v>76</v>
      </c>
      <c r="D12" s="19">
        <v>41787</v>
      </c>
      <c r="E12" s="20">
        <f t="shared" ca="1" si="0"/>
        <v>9.9388888888888882</v>
      </c>
      <c r="F12" s="21" t="s">
        <v>14</v>
      </c>
      <c r="G12" s="7">
        <v>70300</v>
      </c>
      <c r="H12" s="8">
        <v>3789</v>
      </c>
      <c r="I12" s="8">
        <f t="shared" si="1"/>
        <v>7030</v>
      </c>
      <c r="J12" s="8">
        <f t="shared" si="2"/>
        <v>59481</v>
      </c>
      <c r="K12" s="22">
        <v>2.9557233643414865E-2</v>
      </c>
    </row>
    <row r="13" spans="1:11" x14ac:dyDescent="0.3">
      <c r="A13" s="18">
        <v>1764</v>
      </c>
      <c r="B13" s="5" t="s">
        <v>47</v>
      </c>
      <c r="C13" s="6" t="s">
        <v>77</v>
      </c>
      <c r="D13" s="19">
        <v>41893</v>
      </c>
      <c r="E13" s="20">
        <f t="shared" ca="1" si="0"/>
        <v>9.6527777777777786</v>
      </c>
      <c r="F13" s="21" t="s">
        <v>13</v>
      </c>
      <c r="G13" s="7">
        <v>68800</v>
      </c>
      <c r="H13" s="8">
        <v>5652</v>
      </c>
      <c r="I13" s="8">
        <f t="shared" si="1"/>
        <v>6880</v>
      </c>
      <c r="J13" s="8">
        <f t="shared" si="2"/>
        <v>56268</v>
      </c>
      <c r="K13" s="22">
        <v>1.7477532111586251E-2</v>
      </c>
    </row>
    <row r="14" spans="1:11" x14ac:dyDescent="0.3">
      <c r="A14" s="18">
        <v>1596</v>
      </c>
      <c r="B14" s="5" t="s">
        <v>25</v>
      </c>
      <c r="C14" s="6" t="s">
        <v>78</v>
      </c>
      <c r="D14" s="19">
        <v>41903</v>
      </c>
      <c r="E14" s="20">
        <f t="shared" ca="1" si="0"/>
        <v>9.625</v>
      </c>
      <c r="F14" s="21" t="s">
        <v>8</v>
      </c>
      <c r="G14" s="7">
        <v>240000</v>
      </c>
      <c r="H14" s="8">
        <v>4923</v>
      </c>
      <c r="I14" s="8">
        <f t="shared" si="1"/>
        <v>24000</v>
      </c>
      <c r="J14" s="8">
        <f t="shared" si="2"/>
        <v>211077</v>
      </c>
      <c r="K14" s="22">
        <v>3.1412853786909375E-2</v>
      </c>
    </row>
    <row r="15" spans="1:11" x14ac:dyDescent="0.3">
      <c r="A15" s="18">
        <v>1244</v>
      </c>
      <c r="B15" s="5" t="s">
        <v>26</v>
      </c>
      <c r="C15" s="6" t="s">
        <v>79</v>
      </c>
      <c r="D15" s="19">
        <v>41956</v>
      </c>
      <c r="E15" s="20">
        <f t="shared" ca="1" si="0"/>
        <v>9.4805555555555561</v>
      </c>
      <c r="F15" s="21" t="s">
        <v>8</v>
      </c>
      <c r="G15" s="7">
        <v>62900</v>
      </c>
      <c r="H15" s="8">
        <v>4734</v>
      </c>
      <c r="I15" s="8">
        <f t="shared" si="1"/>
        <v>6290</v>
      </c>
      <c r="J15" s="8">
        <f t="shared" si="2"/>
        <v>51876</v>
      </c>
      <c r="K15" s="22">
        <v>1.8244242048732429E-2</v>
      </c>
    </row>
    <row r="16" spans="1:11" x14ac:dyDescent="0.3">
      <c r="A16" s="18">
        <v>1077</v>
      </c>
      <c r="B16" s="5" t="s">
        <v>48</v>
      </c>
      <c r="C16" s="6" t="s">
        <v>80</v>
      </c>
      <c r="D16" s="19">
        <v>41989</v>
      </c>
      <c r="E16" s="20">
        <f t="shared" ca="1" si="0"/>
        <v>9.3888888888888893</v>
      </c>
      <c r="F16" s="21" t="s">
        <v>13</v>
      </c>
      <c r="G16" s="7">
        <v>31900</v>
      </c>
      <c r="H16" s="8">
        <v>5265</v>
      </c>
      <c r="I16" s="8">
        <f t="shared" si="1"/>
        <v>3190</v>
      </c>
      <c r="J16" s="8">
        <f t="shared" si="2"/>
        <v>23445</v>
      </c>
      <c r="K16" s="22">
        <v>1.3960855796772878E-2</v>
      </c>
    </row>
    <row r="17" spans="1:11" x14ac:dyDescent="0.3">
      <c r="A17" s="18">
        <v>1587</v>
      </c>
      <c r="B17" s="5" t="s">
        <v>27</v>
      </c>
      <c r="C17" s="6" t="s">
        <v>81</v>
      </c>
      <c r="D17" s="19">
        <v>42002</v>
      </c>
      <c r="E17" s="20">
        <f t="shared" ca="1" si="0"/>
        <v>9.3527777777777779</v>
      </c>
      <c r="F17" s="21" t="s">
        <v>8</v>
      </c>
      <c r="G17" s="7">
        <v>59200</v>
      </c>
      <c r="H17" s="8">
        <v>4185</v>
      </c>
      <c r="I17" s="8">
        <f t="shared" si="1"/>
        <v>5920</v>
      </c>
      <c r="J17" s="8">
        <f t="shared" si="2"/>
        <v>49095</v>
      </c>
      <c r="K17" s="22">
        <v>1.897018112899327E-2</v>
      </c>
    </row>
    <row r="18" spans="1:11" x14ac:dyDescent="0.3">
      <c r="A18" s="18">
        <v>1870</v>
      </c>
      <c r="B18" s="5" t="s">
        <v>28</v>
      </c>
      <c r="C18" s="6" t="s">
        <v>82</v>
      </c>
      <c r="D18" s="19">
        <v>42120</v>
      </c>
      <c r="E18" s="20">
        <f t="shared" ca="1" si="0"/>
        <v>9.0277777777777786</v>
      </c>
      <c r="F18" s="21" t="s">
        <v>8</v>
      </c>
      <c r="G18" s="7">
        <v>70000</v>
      </c>
      <c r="H18" s="8">
        <v>5058</v>
      </c>
      <c r="I18" s="8">
        <f t="shared" si="1"/>
        <v>7000</v>
      </c>
      <c r="J18" s="8">
        <f t="shared" si="2"/>
        <v>57942</v>
      </c>
      <c r="K18" s="22">
        <v>1.0554229878353541E-2</v>
      </c>
    </row>
    <row r="19" spans="1:11" x14ac:dyDescent="0.3">
      <c r="A19" s="18">
        <v>1652</v>
      </c>
      <c r="B19" s="5" t="s">
        <v>49</v>
      </c>
      <c r="C19" s="6" t="s">
        <v>83</v>
      </c>
      <c r="D19" s="19">
        <v>42228</v>
      </c>
      <c r="E19" s="20">
        <f t="shared" ca="1" si="0"/>
        <v>8.7333333333333325</v>
      </c>
      <c r="F19" s="21" t="s">
        <v>13</v>
      </c>
      <c r="G19" s="7">
        <v>58200</v>
      </c>
      <c r="H19" s="8">
        <v>4941</v>
      </c>
      <c r="I19" s="8">
        <f t="shared" si="1"/>
        <v>5820</v>
      </c>
      <c r="J19" s="8">
        <f t="shared" si="2"/>
        <v>47439</v>
      </c>
      <c r="K19" s="22">
        <v>1.0731772403749298E-2</v>
      </c>
    </row>
    <row r="20" spans="1:11" x14ac:dyDescent="0.3">
      <c r="A20" s="18">
        <v>1638</v>
      </c>
      <c r="B20" s="5" t="s">
        <v>50</v>
      </c>
      <c r="C20" s="6" t="s">
        <v>84</v>
      </c>
      <c r="D20" s="19">
        <v>42229</v>
      </c>
      <c r="E20" s="20">
        <f t="shared" ca="1" si="0"/>
        <v>8.7305555555555561</v>
      </c>
      <c r="F20" s="21" t="s">
        <v>10</v>
      </c>
      <c r="G20" s="7">
        <v>55800</v>
      </c>
      <c r="H20" s="8">
        <v>4311</v>
      </c>
      <c r="I20" s="8">
        <f t="shared" si="1"/>
        <v>5580</v>
      </c>
      <c r="J20" s="8">
        <f t="shared" si="2"/>
        <v>45909</v>
      </c>
      <c r="K20" s="22">
        <v>4.6145008993862847E-2</v>
      </c>
    </row>
    <row r="21" spans="1:11" x14ac:dyDescent="0.3">
      <c r="A21" s="18">
        <v>1327</v>
      </c>
      <c r="B21" s="5" t="s">
        <v>29</v>
      </c>
      <c r="C21" s="6" t="s">
        <v>85</v>
      </c>
      <c r="D21" s="19">
        <v>42321</v>
      </c>
      <c r="E21" s="20">
        <f t="shared" ca="1" si="0"/>
        <v>8.4805555555555561</v>
      </c>
      <c r="F21" s="21" t="s">
        <v>8</v>
      </c>
      <c r="G21" s="7">
        <v>350000</v>
      </c>
      <c r="H21" s="8">
        <v>4464</v>
      </c>
      <c r="I21" s="8">
        <f t="shared" si="1"/>
        <v>35000</v>
      </c>
      <c r="J21" s="8">
        <f t="shared" si="2"/>
        <v>310536</v>
      </c>
      <c r="K21" s="22">
        <v>4.674887426292227E-2</v>
      </c>
    </row>
    <row r="22" spans="1:11" x14ac:dyDescent="0.3">
      <c r="A22" s="18">
        <v>1355</v>
      </c>
      <c r="B22" s="5" t="s">
        <v>16</v>
      </c>
      <c r="C22" s="6" t="s">
        <v>51</v>
      </c>
      <c r="D22" s="19">
        <v>42324</v>
      </c>
      <c r="E22" s="20">
        <f t="shared" ca="1" si="0"/>
        <v>8.4722222222222214</v>
      </c>
      <c r="F22" s="21" t="s">
        <v>8</v>
      </c>
      <c r="G22" s="7">
        <v>48400</v>
      </c>
      <c r="H22" s="8">
        <v>3204</v>
      </c>
      <c r="I22" s="8">
        <f t="shared" si="1"/>
        <v>4840</v>
      </c>
      <c r="J22" s="8">
        <f t="shared" si="2"/>
        <v>40356</v>
      </c>
      <c r="K22" s="22">
        <v>1.5878292847951565E-2</v>
      </c>
    </row>
    <row r="23" spans="1:11" x14ac:dyDescent="0.3">
      <c r="A23" s="18">
        <v>1949</v>
      </c>
      <c r="B23" s="5" t="s">
        <v>30</v>
      </c>
      <c r="C23" s="6" t="s">
        <v>52</v>
      </c>
      <c r="D23" s="19">
        <v>42371</v>
      </c>
      <c r="E23" s="20">
        <f t="shared" ca="1" si="0"/>
        <v>8.344444444444445</v>
      </c>
      <c r="F23" s="21" t="s">
        <v>9</v>
      </c>
      <c r="G23" s="7">
        <v>59300</v>
      </c>
      <c r="H23" s="8">
        <v>5265</v>
      </c>
      <c r="I23" s="8">
        <f t="shared" si="1"/>
        <v>5930</v>
      </c>
      <c r="J23" s="8">
        <f t="shared" si="2"/>
        <v>48105</v>
      </c>
      <c r="K23" s="22">
        <v>3.6894251027353997E-2</v>
      </c>
    </row>
    <row r="24" spans="1:11" x14ac:dyDescent="0.3">
      <c r="A24" s="18">
        <v>1665</v>
      </c>
      <c r="B24" s="5" t="s">
        <v>17</v>
      </c>
      <c r="C24" s="6" t="s">
        <v>53</v>
      </c>
      <c r="D24" s="19">
        <v>42384</v>
      </c>
      <c r="E24" s="20">
        <f t="shared" ca="1" si="0"/>
        <v>8.3083333333333336</v>
      </c>
      <c r="F24" s="21" t="s">
        <v>8</v>
      </c>
      <c r="G24" s="7">
        <v>56000</v>
      </c>
      <c r="H24" s="8">
        <v>4626</v>
      </c>
      <c r="I24" s="8">
        <f t="shared" si="1"/>
        <v>5600</v>
      </c>
      <c r="J24" s="8">
        <f t="shared" si="2"/>
        <v>45774</v>
      </c>
      <c r="K24" s="22">
        <v>1.0329731614757705E-2</v>
      </c>
    </row>
    <row r="25" spans="1:11" x14ac:dyDescent="0.3">
      <c r="A25" s="18">
        <v>1413</v>
      </c>
      <c r="B25" s="5" t="s">
        <v>31</v>
      </c>
      <c r="C25" s="6" t="s">
        <v>54</v>
      </c>
      <c r="D25" s="19">
        <v>42691</v>
      </c>
      <c r="E25" s="20">
        <f t="shared" ca="1" si="0"/>
        <v>7.4694444444444441</v>
      </c>
      <c r="F25" s="21" t="s">
        <v>10</v>
      </c>
      <c r="G25" s="7">
        <v>63200</v>
      </c>
      <c r="H25" s="8">
        <v>3474</v>
      </c>
      <c r="I25" s="8">
        <f t="shared" si="1"/>
        <v>6320</v>
      </c>
      <c r="J25" s="8">
        <f t="shared" si="2"/>
        <v>53406</v>
      </c>
      <c r="K25" s="22">
        <v>2.2840643065512249E-2</v>
      </c>
    </row>
    <row r="26" spans="1:11" x14ac:dyDescent="0.3">
      <c r="A26" s="18">
        <v>1972</v>
      </c>
      <c r="B26" s="5" t="s">
        <v>18</v>
      </c>
      <c r="C26" s="6" t="s">
        <v>55</v>
      </c>
      <c r="D26" s="19">
        <v>42721</v>
      </c>
      <c r="E26" s="20">
        <f t="shared" ca="1" si="0"/>
        <v>7.3861111111111111</v>
      </c>
      <c r="F26" s="21" t="s">
        <v>8</v>
      </c>
      <c r="G26" s="7">
        <v>51700</v>
      </c>
      <c r="H26" s="8">
        <v>3645</v>
      </c>
      <c r="I26" s="8">
        <f t="shared" si="1"/>
        <v>5170</v>
      </c>
      <c r="J26" s="8">
        <f t="shared" si="2"/>
        <v>42885</v>
      </c>
      <c r="K26" s="22">
        <v>1.8438111336185226E-2</v>
      </c>
    </row>
    <row r="27" spans="1:11" x14ac:dyDescent="0.3">
      <c r="A27" s="18">
        <v>1917</v>
      </c>
      <c r="B27" s="5" t="s">
        <v>32</v>
      </c>
      <c r="C27" s="6" t="s">
        <v>56</v>
      </c>
      <c r="D27" s="19">
        <v>40188</v>
      </c>
      <c r="E27" s="20">
        <f t="shared" ca="1" si="0"/>
        <v>14.322222222222223</v>
      </c>
      <c r="F27" s="21" t="s">
        <v>11</v>
      </c>
      <c r="G27" s="7">
        <v>49600</v>
      </c>
      <c r="H27" s="8">
        <v>8676</v>
      </c>
      <c r="I27" s="8">
        <f t="shared" si="1"/>
        <v>4960</v>
      </c>
      <c r="J27" s="8">
        <f t="shared" si="2"/>
        <v>35964</v>
      </c>
      <c r="K27" s="22">
        <v>2.5339245415685364E-2</v>
      </c>
    </row>
    <row r="28" spans="1:11" x14ac:dyDescent="0.3">
      <c r="A28" s="18">
        <v>1018</v>
      </c>
      <c r="B28" s="5" t="s">
        <v>33</v>
      </c>
      <c r="C28" s="6" t="s">
        <v>57</v>
      </c>
      <c r="D28" s="19">
        <v>42874</v>
      </c>
      <c r="E28" s="20">
        <f t="shared" ca="1" si="0"/>
        <v>6.9638888888888886</v>
      </c>
      <c r="F28" s="21" t="s">
        <v>12</v>
      </c>
      <c r="G28" s="7">
        <v>45100</v>
      </c>
      <c r="H28" s="8">
        <v>3330</v>
      </c>
      <c r="I28" s="8">
        <f t="shared" si="1"/>
        <v>4510</v>
      </c>
      <c r="J28" s="8">
        <f t="shared" si="2"/>
        <v>37260</v>
      </c>
      <c r="K28" s="22">
        <v>1.8658455571904681E-2</v>
      </c>
    </row>
    <row r="29" spans="1:11" x14ac:dyDescent="0.3">
      <c r="A29" s="18">
        <v>1285</v>
      </c>
      <c r="B29" s="5" t="s">
        <v>34</v>
      </c>
      <c r="C29" s="6" t="s">
        <v>58</v>
      </c>
      <c r="D29" s="19">
        <v>36923</v>
      </c>
      <c r="E29" s="20">
        <f t="shared" ca="1" si="0"/>
        <v>23.263888888888889</v>
      </c>
      <c r="F29" s="21" t="s">
        <v>11</v>
      </c>
      <c r="G29" s="7">
        <v>42100</v>
      </c>
      <c r="H29" s="8">
        <v>9126</v>
      </c>
      <c r="I29" s="8">
        <f t="shared" si="1"/>
        <v>4210</v>
      </c>
      <c r="J29" s="8">
        <f t="shared" si="2"/>
        <v>28764</v>
      </c>
      <c r="K29" s="22">
        <v>1.7387593985926771E-2</v>
      </c>
    </row>
    <row r="30" spans="1:11" x14ac:dyDescent="0.3">
      <c r="A30" s="18">
        <v>1526</v>
      </c>
      <c r="B30" s="5" t="s">
        <v>35</v>
      </c>
      <c r="C30" s="6" t="s">
        <v>59</v>
      </c>
      <c r="D30" s="19">
        <v>36949</v>
      </c>
      <c r="E30" s="20">
        <f t="shared" ca="1" si="0"/>
        <v>23.191666666666666</v>
      </c>
      <c r="F30" s="21" t="s">
        <v>9</v>
      </c>
      <c r="G30" s="7">
        <v>62800</v>
      </c>
      <c r="H30" s="8">
        <v>6327</v>
      </c>
      <c r="I30" s="8">
        <f t="shared" si="1"/>
        <v>6280</v>
      </c>
      <c r="J30" s="8">
        <f t="shared" si="2"/>
        <v>50193</v>
      </c>
      <c r="K30" s="22">
        <v>1.446353987601167E-2</v>
      </c>
    </row>
    <row r="31" spans="1:11" x14ac:dyDescent="0.3">
      <c r="A31" s="18">
        <v>1820</v>
      </c>
      <c r="B31" s="5" t="s">
        <v>36</v>
      </c>
      <c r="C31" s="6" t="s">
        <v>60</v>
      </c>
      <c r="D31" s="19">
        <v>37510</v>
      </c>
      <c r="E31" s="20">
        <f t="shared" ca="1" si="0"/>
        <v>21.652777777777779</v>
      </c>
      <c r="F31" s="21" t="s">
        <v>8</v>
      </c>
      <c r="G31" s="7">
        <v>54700</v>
      </c>
      <c r="H31" s="8">
        <v>6192</v>
      </c>
      <c r="I31" s="8">
        <f t="shared" si="1"/>
        <v>5470</v>
      </c>
      <c r="J31" s="8">
        <f t="shared" si="2"/>
        <v>43038</v>
      </c>
      <c r="K31" s="22">
        <v>4.5024339066680019E-2</v>
      </c>
    </row>
    <row r="32" spans="1:11" x14ac:dyDescent="0.3">
      <c r="A32" s="18">
        <v>1649</v>
      </c>
      <c r="B32" s="5" t="s">
        <v>37</v>
      </c>
      <c r="C32" s="6" t="s">
        <v>61</v>
      </c>
      <c r="D32" s="19">
        <v>38099</v>
      </c>
      <c r="E32" s="20">
        <f t="shared" ca="1" si="0"/>
        <v>20.038888888888888</v>
      </c>
      <c r="F32" s="21" t="s">
        <v>12</v>
      </c>
      <c r="G32" s="7">
        <v>52600</v>
      </c>
      <c r="H32" s="8">
        <v>5328</v>
      </c>
      <c r="I32" s="8">
        <f t="shared" si="1"/>
        <v>5260</v>
      </c>
      <c r="J32" s="8">
        <f t="shared" si="2"/>
        <v>42012</v>
      </c>
      <c r="K32" s="22">
        <v>1.2855514430832514E-2</v>
      </c>
    </row>
    <row r="33" spans="1:11" x14ac:dyDescent="0.3">
      <c r="A33" s="18">
        <v>1374</v>
      </c>
      <c r="B33" s="5" t="s">
        <v>38</v>
      </c>
      <c r="C33" s="6" t="s">
        <v>62</v>
      </c>
      <c r="D33" s="19">
        <v>38548</v>
      </c>
      <c r="E33" s="20">
        <f t="shared" ca="1" si="0"/>
        <v>18.808333333333334</v>
      </c>
      <c r="F33" s="21" t="s">
        <v>8</v>
      </c>
      <c r="G33" s="7">
        <v>58500</v>
      </c>
      <c r="H33" s="8">
        <v>5661</v>
      </c>
      <c r="I33" s="8">
        <f t="shared" si="1"/>
        <v>5850</v>
      </c>
      <c r="J33" s="8">
        <f t="shared" si="2"/>
        <v>46989</v>
      </c>
      <c r="K33" s="22">
        <v>3.2568987891113246E-2</v>
      </c>
    </row>
    <row r="34" spans="1:11" x14ac:dyDescent="0.3">
      <c r="A34" s="18">
        <v>1091</v>
      </c>
      <c r="B34" s="5" t="s">
        <v>39</v>
      </c>
      <c r="C34" s="6" t="s">
        <v>63</v>
      </c>
      <c r="D34" s="19">
        <v>38744</v>
      </c>
      <c r="E34" s="20">
        <f t="shared" ca="1" si="0"/>
        <v>18.274999999999999</v>
      </c>
      <c r="F34" s="21" t="s">
        <v>12</v>
      </c>
      <c r="G34" s="7">
        <v>46500</v>
      </c>
      <c r="H34" s="8">
        <v>5256</v>
      </c>
      <c r="I34" s="8">
        <f t="shared" si="1"/>
        <v>4650</v>
      </c>
      <c r="J34" s="8">
        <f t="shared" si="2"/>
        <v>36594</v>
      </c>
      <c r="K34" s="22">
        <v>2.5504490629542916E-2</v>
      </c>
    </row>
    <row r="35" spans="1:11" x14ac:dyDescent="0.3">
      <c r="A35" s="18">
        <v>1011</v>
      </c>
      <c r="B35" s="5" t="s">
        <v>19</v>
      </c>
      <c r="C35" s="6" t="s">
        <v>64</v>
      </c>
      <c r="D35" s="19">
        <v>38798</v>
      </c>
      <c r="E35" s="20">
        <f t="shared" ca="1" si="0"/>
        <v>18.122222222222224</v>
      </c>
      <c r="F35" s="21" t="s">
        <v>8</v>
      </c>
      <c r="G35" s="7">
        <v>56200</v>
      </c>
      <c r="H35" s="8">
        <v>5328</v>
      </c>
      <c r="I35" s="8">
        <f t="shared" si="1"/>
        <v>5620</v>
      </c>
      <c r="J35" s="8">
        <f t="shared" si="2"/>
        <v>45252</v>
      </c>
      <c r="K35" s="22">
        <v>4.7446667034419569E-2</v>
      </c>
    </row>
    <row r="36" spans="1:11" x14ac:dyDescent="0.3">
      <c r="A36" s="18">
        <v>1739</v>
      </c>
      <c r="B36" s="5" t="s">
        <v>20</v>
      </c>
      <c r="C36" s="6" t="s">
        <v>65</v>
      </c>
      <c r="D36" s="19">
        <v>39023</v>
      </c>
      <c r="E36" s="20">
        <f t="shared" ca="1" si="0"/>
        <v>17.511111111111113</v>
      </c>
      <c r="F36" s="21" t="s">
        <v>13</v>
      </c>
      <c r="G36" s="7">
        <v>54900</v>
      </c>
      <c r="H36" s="8">
        <v>4644</v>
      </c>
      <c r="I36" s="8">
        <f t="shared" si="1"/>
        <v>5490</v>
      </c>
      <c r="J36" s="8">
        <f t="shared" si="2"/>
        <v>44766</v>
      </c>
      <c r="K36" s="22">
        <v>3.5996510411989285E-2</v>
      </c>
    </row>
    <row r="37" spans="1:11" x14ac:dyDescent="0.3">
      <c r="A37" s="18">
        <v>1119</v>
      </c>
      <c r="B37" s="5" t="s">
        <v>21</v>
      </c>
      <c r="C37" s="6" t="s">
        <v>66</v>
      </c>
      <c r="D37" s="19">
        <v>39551</v>
      </c>
      <c r="E37" s="20">
        <f t="shared" ca="1" si="0"/>
        <v>16.06388888888889</v>
      </c>
      <c r="F37" s="21" t="s">
        <v>8</v>
      </c>
      <c r="G37" s="7">
        <v>47900</v>
      </c>
      <c r="H37" s="8">
        <v>5238</v>
      </c>
      <c r="I37" s="8">
        <f t="shared" si="1"/>
        <v>4790</v>
      </c>
      <c r="J37" s="8">
        <f t="shared" si="2"/>
        <v>37872</v>
      </c>
      <c r="K37" s="22">
        <v>2.6141521215602766E-2</v>
      </c>
    </row>
    <row r="38" spans="1:11" x14ac:dyDescent="0.3">
      <c r="A38" s="18">
        <v>1715</v>
      </c>
      <c r="B38" s="5" t="s">
        <v>40</v>
      </c>
      <c r="C38" s="6" t="s">
        <v>67</v>
      </c>
      <c r="D38" s="19">
        <v>39686</v>
      </c>
      <c r="E38" s="20">
        <f t="shared" ca="1" si="0"/>
        <v>15.694444444444445</v>
      </c>
      <c r="F38" s="21" t="s">
        <v>12</v>
      </c>
      <c r="G38" s="7">
        <v>49600</v>
      </c>
      <c r="H38" s="8">
        <v>5022</v>
      </c>
      <c r="I38" s="8">
        <f t="shared" si="1"/>
        <v>4960</v>
      </c>
      <c r="J38" s="8">
        <f t="shared" si="2"/>
        <v>39618</v>
      </c>
      <c r="K38" s="22">
        <v>4.3310279518308251E-2</v>
      </c>
    </row>
    <row r="39" spans="1:11" x14ac:dyDescent="0.3">
      <c r="K39" s="9">
        <v>1.5064576887363651E-2</v>
      </c>
    </row>
    <row r="40" spans="1:11" x14ac:dyDescent="0.3">
      <c r="K40" s="9">
        <v>4.3059206876250186E-2</v>
      </c>
    </row>
    <row r="41" spans="1:11" x14ac:dyDescent="0.3">
      <c r="K41" s="9">
        <v>1.2956259048591545E-2</v>
      </c>
    </row>
    <row r="42" spans="1:11" x14ac:dyDescent="0.3">
      <c r="K42" s="9">
        <v>3.9674046594633298E-2</v>
      </c>
    </row>
    <row r="43" spans="1:11" x14ac:dyDescent="0.3">
      <c r="K43" s="9">
        <v>2.6579411691155769E-2</v>
      </c>
    </row>
    <row r="44" spans="1:11" x14ac:dyDescent="0.3">
      <c r="K44" s="9">
        <v>1.5626947701382399E-2</v>
      </c>
    </row>
    <row r="45" spans="1:11" x14ac:dyDescent="0.3">
      <c r="K45" s="9">
        <v>1.5145771351909094E-2</v>
      </c>
    </row>
    <row r="46" spans="1:11" x14ac:dyDescent="0.3">
      <c r="K46" s="9">
        <v>3.9764992853486815E-2</v>
      </c>
    </row>
    <row r="47" spans="1:11" x14ac:dyDescent="0.3">
      <c r="K47" s="9">
        <v>2.5994017029094527E-2</v>
      </c>
    </row>
    <row r="48" spans="1:11" x14ac:dyDescent="0.3">
      <c r="K48" s="9">
        <v>2.1440557917843613E-2</v>
      </c>
    </row>
    <row r="49" spans="11:11" x14ac:dyDescent="0.3">
      <c r="K49" s="9">
        <v>1.2987343630656262E-2</v>
      </c>
    </row>
    <row r="50" spans="11:11" x14ac:dyDescent="0.3">
      <c r="K50" s="9">
        <v>4.3243219058175041E-2</v>
      </c>
    </row>
    <row r="51" spans="11:11" x14ac:dyDescent="0.3">
      <c r="K51" s="9">
        <v>4.6693411451066091E-2</v>
      </c>
    </row>
    <row r="52" spans="11:11" x14ac:dyDescent="0.3">
      <c r="K52" s="9">
        <v>2.8453410184661507E-2</v>
      </c>
    </row>
    <row r="53" spans="11:11" x14ac:dyDescent="0.3">
      <c r="K53" s="9">
        <v>2.7708949034702196E-2</v>
      </c>
    </row>
    <row r="54" spans="11:11" x14ac:dyDescent="0.3">
      <c r="K54" s="9">
        <v>2.505450082407247E-2</v>
      </c>
    </row>
    <row r="55" spans="11:11" x14ac:dyDescent="0.3">
      <c r="K55" s="9">
        <v>4.150066532421124E-2</v>
      </c>
    </row>
    <row r="56" spans="11:11" x14ac:dyDescent="0.3">
      <c r="K56" s="9">
        <v>4.0885878217144192E-2</v>
      </c>
    </row>
    <row r="57" spans="11:11" x14ac:dyDescent="0.3">
      <c r="K57" s="9">
        <v>4.6865244137316894E-2</v>
      </c>
    </row>
    <row r="58" spans="11:11" x14ac:dyDescent="0.3">
      <c r="K58" s="9">
        <v>1.1748874989236074E-2</v>
      </c>
    </row>
    <row r="59" spans="11:11" x14ac:dyDescent="0.3">
      <c r="K59" s="9">
        <v>2.7361536888255961E-2</v>
      </c>
    </row>
    <row r="60" spans="11:11" x14ac:dyDescent="0.3">
      <c r="K60" s="9">
        <v>3.736317290964529E-2</v>
      </c>
    </row>
    <row r="61" spans="11:11" x14ac:dyDescent="0.3">
      <c r="K61" s="9">
        <v>3.1528555038771389E-2</v>
      </c>
    </row>
    <row r="62" spans="11:11" x14ac:dyDescent="0.3">
      <c r="K62" s="9">
        <v>3.2290492595908001E-2</v>
      </c>
    </row>
    <row r="63" spans="11:11" x14ac:dyDescent="0.3">
      <c r="K63" s="9">
        <v>3.3086392521650319E-2</v>
      </c>
    </row>
    <row r="64" spans="11:11" x14ac:dyDescent="0.3">
      <c r="K64" s="9">
        <v>1.4109276004158004E-2</v>
      </c>
    </row>
    <row r="65" spans="11:11" x14ac:dyDescent="0.3">
      <c r="K65" s="9">
        <v>3.0354387466409387E-2</v>
      </c>
    </row>
    <row r="66" spans="11:11" x14ac:dyDescent="0.3">
      <c r="K66" s="9">
        <v>3.8969202935997434E-2</v>
      </c>
    </row>
    <row r="67" spans="11:11" x14ac:dyDescent="0.3">
      <c r="K67" s="9">
        <v>2.974639078788853E-2</v>
      </c>
    </row>
    <row r="68" spans="11:11" x14ac:dyDescent="0.3">
      <c r="K68" s="9">
        <v>4.9714476783923357E-2</v>
      </c>
    </row>
    <row r="69" spans="11:11" x14ac:dyDescent="0.3">
      <c r="K69" s="9">
        <v>1.0542230014841836E-2</v>
      </c>
    </row>
    <row r="70" spans="11:11" x14ac:dyDescent="0.3">
      <c r="K70" s="9">
        <v>2.9676532791072116E-2</v>
      </c>
    </row>
    <row r="71" spans="11:11" x14ac:dyDescent="0.3">
      <c r="K71" s="9">
        <v>1.6957859839681025E-2</v>
      </c>
    </row>
    <row r="72" spans="11:11" x14ac:dyDescent="0.3">
      <c r="K72" s="9">
        <v>2.2124965974906534E-2</v>
      </c>
    </row>
    <row r="73" spans="11:11" x14ac:dyDescent="0.3">
      <c r="K73" s="9">
        <v>1.9937950002157902E-2</v>
      </c>
    </row>
    <row r="74" spans="11:11" x14ac:dyDescent="0.3">
      <c r="K74" s="9">
        <v>2.2055849314356432E-2</v>
      </c>
    </row>
    <row r="75" spans="11:11" x14ac:dyDescent="0.3">
      <c r="K75" s="9">
        <v>3.1133492492903481E-2</v>
      </c>
    </row>
    <row r="76" spans="11:11" x14ac:dyDescent="0.3">
      <c r="K76" s="9">
        <v>4.8909771907268619E-2</v>
      </c>
    </row>
    <row r="77" spans="11:11" x14ac:dyDescent="0.3">
      <c r="K77" s="9">
        <v>1.9502200328363126E-2</v>
      </c>
    </row>
    <row r="78" spans="11:11" x14ac:dyDescent="0.3">
      <c r="K78" s="9">
        <v>2.1564361650070966E-2</v>
      </c>
    </row>
    <row r="79" spans="11:11" x14ac:dyDescent="0.3">
      <c r="K79" s="9">
        <v>2.3159425535688734E-2</v>
      </c>
    </row>
    <row r="80" spans="11:11" x14ac:dyDescent="0.3">
      <c r="K80" s="9">
        <v>1.4943597236810741E-2</v>
      </c>
    </row>
    <row r="81" spans="11:11" x14ac:dyDescent="0.3">
      <c r="K81" s="9">
        <v>3.846719268916509E-2</v>
      </c>
    </row>
    <row r="82" spans="11:11" x14ac:dyDescent="0.3">
      <c r="K82" s="9">
        <v>4.162026598896186E-2</v>
      </c>
    </row>
  </sheetData>
  <sortState xmlns:xlrd2="http://schemas.microsoft.com/office/spreadsheetml/2017/richdata2" ref="A4:J21">
    <sortCondition ref="D4:D21"/>
  </sortState>
  <conditionalFormatting sqref="A4:A38">
    <cfRule type="duplicateValues" dxfId="0" priority="1"/>
  </conditionalFormatting>
  <pageMargins left="0.7" right="0.7" top="0.75" bottom="0.75" header="0.3" footer="0.3"/>
  <pageSetup paperSize="9" orientation="portrait" horizontalDpi="75" verticalDpi="7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297D4-43A7-4B69-B6D3-D81223D2457F}">
  <dimension ref="A1:K25"/>
  <sheetViews>
    <sheetView workbookViewId="0">
      <selection activeCell="I13" sqref="I13"/>
    </sheetView>
  </sheetViews>
  <sheetFormatPr defaultRowHeight="14.4" x14ac:dyDescent="0.3"/>
  <cols>
    <col min="1" max="1" width="23.6640625" style="2" customWidth="1"/>
    <col min="2" max="2" width="30.109375" customWidth="1"/>
    <col min="3" max="3" width="13.21875" bestFit="1" customWidth="1"/>
    <col min="4" max="4" width="16.5546875" customWidth="1"/>
    <col min="6" max="6" width="8.88671875" customWidth="1"/>
    <col min="10" max="10" width="11.33203125" bestFit="1" customWidth="1"/>
    <col min="11" max="11" width="16" bestFit="1" customWidth="1"/>
  </cols>
  <sheetData>
    <row r="1" spans="1:11" ht="28.8" x14ac:dyDescent="0.55000000000000004">
      <c r="A1" s="1" t="s">
        <v>96</v>
      </c>
      <c r="J1" s="24" t="s">
        <v>99</v>
      </c>
      <c r="K1" s="24" t="s">
        <v>100</v>
      </c>
    </row>
    <row r="3" spans="1:11" ht="15.6" x14ac:dyDescent="0.3">
      <c r="A3" s="3" t="s">
        <v>15</v>
      </c>
      <c r="B3" s="3" t="s">
        <v>2</v>
      </c>
      <c r="C3" s="3" t="s">
        <v>6</v>
      </c>
      <c r="D3" s="3" t="s">
        <v>89</v>
      </c>
    </row>
    <row r="4" spans="1:11" x14ac:dyDescent="0.3">
      <c r="A4" s="5" t="s">
        <v>16</v>
      </c>
      <c r="B4" s="6" t="s">
        <v>51</v>
      </c>
      <c r="C4" s="7">
        <v>35600</v>
      </c>
      <c r="D4" s="15"/>
    </row>
    <row r="5" spans="1:11" x14ac:dyDescent="0.3">
      <c r="A5" s="5" t="s">
        <v>30</v>
      </c>
      <c r="B5" s="6" t="s">
        <v>52</v>
      </c>
      <c r="C5" s="7">
        <v>13920</v>
      </c>
      <c r="D5" s="15"/>
    </row>
    <row r="6" spans="1:11" x14ac:dyDescent="0.3">
      <c r="A6" s="5" t="s">
        <v>17</v>
      </c>
      <c r="B6" s="6" t="s">
        <v>53</v>
      </c>
      <c r="C6" s="7">
        <v>51400</v>
      </c>
      <c r="D6" s="15"/>
    </row>
    <row r="7" spans="1:11" x14ac:dyDescent="0.3">
      <c r="A7" s="5" t="s">
        <v>31</v>
      </c>
      <c r="B7" s="6" t="s">
        <v>54</v>
      </c>
      <c r="C7" s="7">
        <v>38600</v>
      </c>
      <c r="D7" s="15"/>
    </row>
    <row r="8" spans="1:11" x14ac:dyDescent="0.3">
      <c r="A8" s="5" t="s">
        <v>18</v>
      </c>
      <c r="B8" s="6" t="s">
        <v>55</v>
      </c>
      <c r="C8" s="7">
        <v>84200</v>
      </c>
      <c r="D8" s="15"/>
    </row>
    <row r="9" spans="1:11" x14ac:dyDescent="0.3">
      <c r="A9" s="5" t="s">
        <v>32</v>
      </c>
      <c r="B9" s="6" t="s">
        <v>56</v>
      </c>
      <c r="C9" s="7">
        <v>96400</v>
      </c>
      <c r="D9" s="15"/>
    </row>
    <row r="10" spans="1:11" x14ac:dyDescent="0.3">
      <c r="A10" s="5" t="s">
        <v>33</v>
      </c>
      <c r="B10" s="6" t="s">
        <v>57</v>
      </c>
      <c r="C10" s="7">
        <v>37000</v>
      </c>
      <c r="D10" s="15"/>
    </row>
    <row r="11" spans="1:11" x14ac:dyDescent="0.3">
      <c r="A11" s="5" t="s">
        <v>34</v>
      </c>
      <c r="B11" s="6" t="s">
        <v>58</v>
      </c>
      <c r="C11" s="7">
        <v>101400</v>
      </c>
      <c r="D11" s="15"/>
    </row>
    <row r="12" spans="1:11" x14ac:dyDescent="0.3">
      <c r="A12" s="5" t="s">
        <v>35</v>
      </c>
      <c r="B12" s="6" t="s">
        <v>59</v>
      </c>
      <c r="C12" s="7">
        <v>70300</v>
      </c>
      <c r="D12" s="15"/>
    </row>
    <row r="13" spans="1:11" x14ac:dyDescent="0.3">
      <c r="A13" s="5" t="s">
        <v>36</v>
      </c>
      <c r="B13" s="6" t="s">
        <v>60</v>
      </c>
      <c r="C13" s="7">
        <v>68800</v>
      </c>
      <c r="D13" s="15"/>
    </row>
    <row r="14" spans="1:11" x14ac:dyDescent="0.3">
      <c r="A14" s="5" t="s">
        <v>37</v>
      </c>
      <c r="B14" s="6" t="s">
        <v>61</v>
      </c>
      <c r="C14" s="7">
        <v>240000</v>
      </c>
      <c r="D14" s="15"/>
    </row>
    <row r="15" spans="1:11" x14ac:dyDescent="0.3">
      <c r="A15" s="5" t="s">
        <v>38</v>
      </c>
      <c r="B15" s="6" t="s">
        <v>62</v>
      </c>
      <c r="C15" s="7">
        <v>62900</v>
      </c>
      <c r="D15" s="15"/>
    </row>
    <row r="16" spans="1:11" x14ac:dyDescent="0.3">
      <c r="A16" s="5" t="s">
        <v>39</v>
      </c>
      <c r="B16" s="6" t="s">
        <v>63</v>
      </c>
      <c r="C16" s="7">
        <v>31900</v>
      </c>
      <c r="D16" s="15"/>
    </row>
    <row r="17" spans="1:4" x14ac:dyDescent="0.3">
      <c r="A17" s="5" t="s">
        <v>19</v>
      </c>
      <c r="B17" s="6" t="s">
        <v>64</v>
      </c>
      <c r="C17" s="7">
        <v>59200</v>
      </c>
      <c r="D17" s="15"/>
    </row>
    <row r="18" spans="1:4" x14ac:dyDescent="0.3">
      <c r="A18" s="5" t="s">
        <v>20</v>
      </c>
      <c r="B18" s="6" t="s">
        <v>65</v>
      </c>
      <c r="C18" s="7">
        <v>70000</v>
      </c>
      <c r="D18" s="15"/>
    </row>
    <row r="19" spans="1:4" x14ac:dyDescent="0.3">
      <c r="A19" s="5" t="s">
        <v>21</v>
      </c>
      <c r="B19" s="6" t="s">
        <v>66</v>
      </c>
      <c r="C19" s="7">
        <v>58200</v>
      </c>
      <c r="D19" s="15"/>
    </row>
    <row r="20" spans="1:4" x14ac:dyDescent="0.3">
      <c r="A20" s="5" t="s">
        <v>40</v>
      </c>
      <c r="B20" s="6" t="s">
        <v>67</v>
      </c>
      <c r="C20" s="7">
        <v>55800</v>
      </c>
      <c r="D20" s="15"/>
    </row>
    <row r="21" spans="1:4" x14ac:dyDescent="0.3">
      <c r="A21" s="5" t="s">
        <v>22</v>
      </c>
      <c r="B21" s="6" t="s">
        <v>68</v>
      </c>
      <c r="C21" s="7">
        <v>350000</v>
      </c>
      <c r="D21" s="15"/>
    </row>
    <row r="22" spans="1:4" x14ac:dyDescent="0.3">
      <c r="A22" s="5" t="s">
        <v>41</v>
      </c>
      <c r="B22" s="6" t="s">
        <v>69</v>
      </c>
      <c r="C22" s="7">
        <v>48400</v>
      </c>
      <c r="D22" s="15"/>
    </row>
    <row r="23" spans="1:4" x14ac:dyDescent="0.3">
      <c r="A23" s="5" t="s">
        <v>23</v>
      </c>
      <c r="B23" s="6" t="s">
        <v>70</v>
      </c>
      <c r="C23" s="7">
        <v>59300</v>
      </c>
      <c r="D23" s="15"/>
    </row>
    <row r="24" spans="1:4" x14ac:dyDescent="0.3">
      <c r="A24" s="5" t="s">
        <v>24</v>
      </c>
      <c r="B24" s="6" t="s">
        <v>71</v>
      </c>
      <c r="C24" s="7">
        <v>56000</v>
      </c>
      <c r="D24" s="15"/>
    </row>
    <row r="25" spans="1:4" x14ac:dyDescent="0.3">
      <c r="A25" s="5" t="s">
        <v>42</v>
      </c>
      <c r="B25" s="6" t="s">
        <v>72</v>
      </c>
      <c r="C25" s="7">
        <v>63200</v>
      </c>
      <c r="D25" s="15"/>
    </row>
  </sheetData>
  <pageMargins left="0.7" right="0.7" top="0.75" bottom="0.75" header="0.3" footer="0.3"/>
  <pageSetup paperSize="9" orientation="portrait" horizontalDpi="75" verticalDpi="7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B1F25-61A3-45BA-9A8D-6EDD2641AEBE}">
  <dimension ref="A1:K38"/>
  <sheetViews>
    <sheetView workbookViewId="0">
      <selection activeCell="I13" sqref="I13"/>
    </sheetView>
  </sheetViews>
  <sheetFormatPr defaultRowHeight="14.4" x14ac:dyDescent="0.3"/>
  <cols>
    <col min="1" max="1" width="23.6640625" style="2" customWidth="1"/>
    <col min="2" max="2" width="30.109375" customWidth="1"/>
    <col min="3" max="3" width="13.21875" bestFit="1" customWidth="1"/>
    <col min="4" max="4" width="12.5546875" customWidth="1"/>
    <col min="5" max="5" width="12.44140625" customWidth="1"/>
    <col min="6" max="6" width="14.33203125" customWidth="1"/>
    <col min="7" max="7" width="9.5546875" bestFit="1" customWidth="1"/>
    <col min="8" max="8" width="20.33203125" bestFit="1" customWidth="1"/>
    <col min="10" max="10" width="11.33203125" bestFit="1" customWidth="1"/>
    <col min="11" max="11" width="16" bestFit="1" customWidth="1"/>
  </cols>
  <sheetData>
    <row r="1" spans="1:11" ht="31.2" x14ac:dyDescent="0.55000000000000004">
      <c r="A1" s="1" t="s">
        <v>97</v>
      </c>
      <c r="E1" s="3" t="s">
        <v>93</v>
      </c>
      <c r="F1" s="4">
        <v>0.19</v>
      </c>
      <c r="J1" s="24" t="s">
        <v>99</v>
      </c>
      <c r="K1" s="24" t="s">
        <v>100</v>
      </c>
    </row>
    <row r="3" spans="1:11" ht="15.6" x14ac:dyDescent="0.3">
      <c r="A3" s="3" t="s">
        <v>15</v>
      </c>
      <c r="B3" s="3" t="s">
        <v>2</v>
      </c>
      <c r="C3" s="3" t="s">
        <v>6</v>
      </c>
      <c r="D3" s="3" t="s">
        <v>7</v>
      </c>
      <c r="E3" s="3" t="s">
        <v>86</v>
      </c>
      <c r="F3" s="3" t="s">
        <v>98</v>
      </c>
      <c r="H3" s="3" t="s">
        <v>94</v>
      </c>
      <c r="I3" s="3" t="s">
        <v>95</v>
      </c>
    </row>
    <row r="4" spans="1:11" x14ac:dyDescent="0.3">
      <c r="A4" s="5" t="s">
        <v>16</v>
      </c>
      <c r="B4" s="6" t="s">
        <v>51</v>
      </c>
      <c r="C4" s="7">
        <v>35600</v>
      </c>
      <c r="D4" s="8"/>
      <c r="E4" s="15"/>
      <c r="F4" s="11"/>
      <c r="G4" s="16"/>
      <c r="H4" s="8">
        <v>0</v>
      </c>
      <c r="I4" s="14">
        <v>0</v>
      </c>
    </row>
    <row r="5" spans="1:11" x14ac:dyDescent="0.3">
      <c r="A5" s="5" t="s">
        <v>30</v>
      </c>
      <c r="B5" s="6" t="s">
        <v>52</v>
      </c>
      <c r="C5" s="7">
        <v>13920</v>
      </c>
      <c r="D5" s="8"/>
      <c r="E5" s="15"/>
      <c r="F5" s="11"/>
      <c r="G5" s="16"/>
      <c r="H5" s="8">
        <v>32450</v>
      </c>
      <c r="I5" s="14">
        <v>0.11</v>
      </c>
    </row>
    <row r="6" spans="1:11" x14ac:dyDescent="0.3">
      <c r="A6" s="5" t="s">
        <v>17</v>
      </c>
      <c r="B6" s="6" t="s">
        <v>53</v>
      </c>
      <c r="C6" s="7">
        <v>51400</v>
      </c>
      <c r="D6" s="8"/>
      <c r="E6" s="15"/>
      <c r="F6" s="11"/>
      <c r="G6" s="16"/>
      <c r="H6" s="8">
        <v>45960</v>
      </c>
      <c r="I6" s="14">
        <v>0.13</v>
      </c>
    </row>
    <row r="7" spans="1:11" x14ac:dyDescent="0.3">
      <c r="A7" s="5" t="s">
        <v>31</v>
      </c>
      <c r="B7" s="6" t="s">
        <v>54</v>
      </c>
      <c r="C7" s="7">
        <v>38600</v>
      </c>
      <c r="D7" s="8"/>
      <c r="E7" s="15"/>
      <c r="F7" s="11"/>
      <c r="G7" s="16"/>
      <c r="H7" s="8">
        <v>59300</v>
      </c>
      <c r="I7" s="14">
        <v>0.15</v>
      </c>
    </row>
    <row r="8" spans="1:11" x14ac:dyDescent="0.3">
      <c r="A8" s="5" t="s">
        <v>18</v>
      </c>
      <c r="B8" s="6" t="s">
        <v>55</v>
      </c>
      <c r="C8" s="7">
        <v>84200</v>
      </c>
      <c r="D8" s="8"/>
      <c r="E8" s="15"/>
      <c r="F8" s="11"/>
      <c r="G8" s="16"/>
      <c r="H8" s="8">
        <v>68640</v>
      </c>
      <c r="I8" s="14">
        <v>0.18</v>
      </c>
    </row>
    <row r="9" spans="1:11" x14ac:dyDescent="0.3">
      <c r="A9" s="5" t="s">
        <v>32</v>
      </c>
      <c r="B9" s="6" t="s">
        <v>56</v>
      </c>
      <c r="C9" s="7">
        <v>96400</v>
      </c>
      <c r="D9" s="8"/>
      <c r="E9" s="15"/>
      <c r="F9" s="11"/>
      <c r="G9" s="16"/>
      <c r="H9" s="8">
        <v>67320</v>
      </c>
      <c r="I9" s="14">
        <v>0.2</v>
      </c>
    </row>
    <row r="10" spans="1:11" x14ac:dyDescent="0.3">
      <c r="A10" s="5" t="s">
        <v>33</v>
      </c>
      <c r="B10" s="6" t="s">
        <v>57</v>
      </c>
      <c r="C10" s="7">
        <v>37000</v>
      </c>
      <c r="D10" s="8"/>
      <c r="E10" s="15"/>
      <c r="F10" s="11"/>
      <c r="G10" s="16"/>
      <c r="H10" s="8">
        <v>77900</v>
      </c>
      <c r="I10" s="14">
        <v>0.23</v>
      </c>
    </row>
    <row r="11" spans="1:11" x14ac:dyDescent="0.3">
      <c r="A11" s="5" t="s">
        <v>34</v>
      </c>
      <c r="B11" s="6" t="s">
        <v>58</v>
      </c>
      <c r="C11" s="7">
        <v>101400</v>
      </c>
      <c r="D11" s="8"/>
      <c r="E11" s="15"/>
      <c r="F11" s="11"/>
      <c r="G11" s="16"/>
      <c r="H11" s="8">
        <v>90234</v>
      </c>
      <c r="I11" s="14">
        <v>0.27</v>
      </c>
    </row>
    <row r="12" spans="1:11" x14ac:dyDescent="0.3">
      <c r="A12" s="5" t="s">
        <v>35</v>
      </c>
      <c r="B12" s="6" t="s">
        <v>59</v>
      </c>
      <c r="C12" s="7">
        <v>70300</v>
      </c>
      <c r="D12" s="8"/>
      <c r="E12" s="15"/>
      <c r="F12" s="11"/>
      <c r="G12" s="16"/>
      <c r="H12" s="8">
        <v>122000</v>
      </c>
      <c r="I12" s="14">
        <v>0.3</v>
      </c>
    </row>
    <row r="13" spans="1:11" x14ac:dyDescent="0.3">
      <c r="A13" s="5" t="s">
        <v>36</v>
      </c>
      <c r="B13" s="6" t="s">
        <v>60</v>
      </c>
      <c r="C13" s="7">
        <v>68800</v>
      </c>
      <c r="D13" s="8"/>
      <c r="E13" s="15"/>
      <c r="F13" s="11"/>
      <c r="G13" s="16"/>
      <c r="H13" s="8">
        <v>245900</v>
      </c>
      <c r="I13" s="14">
        <v>0.36</v>
      </c>
    </row>
    <row r="14" spans="1:11" x14ac:dyDescent="0.3">
      <c r="A14" s="5" t="s">
        <v>37</v>
      </c>
      <c r="B14" s="6" t="s">
        <v>61</v>
      </c>
      <c r="C14" s="7">
        <v>240000</v>
      </c>
      <c r="D14" s="8"/>
      <c r="E14" s="15"/>
      <c r="F14" s="11"/>
      <c r="G14" s="16"/>
    </row>
    <row r="15" spans="1:11" x14ac:dyDescent="0.3">
      <c r="A15" s="5" t="s">
        <v>38</v>
      </c>
      <c r="B15" s="6" t="s">
        <v>62</v>
      </c>
      <c r="C15" s="7">
        <v>62900</v>
      </c>
      <c r="D15" s="8"/>
      <c r="E15" s="15"/>
      <c r="F15" s="11"/>
      <c r="G15" s="16"/>
    </row>
    <row r="16" spans="1:11" x14ac:dyDescent="0.3">
      <c r="A16" s="5" t="s">
        <v>39</v>
      </c>
      <c r="B16" s="6" t="s">
        <v>63</v>
      </c>
      <c r="C16" s="7">
        <v>31900</v>
      </c>
      <c r="D16" s="8"/>
      <c r="E16" s="15"/>
      <c r="F16" s="11"/>
      <c r="G16" s="16"/>
    </row>
    <row r="17" spans="1:7" x14ac:dyDescent="0.3">
      <c r="A17" s="5" t="s">
        <v>19</v>
      </c>
      <c r="B17" s="6" t="s">
        <v>64</v>
      </c>
      <c r="C17" s="7">
        <v>59200</v>
      </c>
      <c r="D17" s="8"/>
      <c r="E17" s="15"/>
      <c r="F17" s="11"/>
      <c r="G17" s="16"/>
    </row>
    <row r="18" spans="1:7" x14ac:dyDescent="0.3">
      <c r="A18" s="5" t="s">
        <v>20</v>
      </c>
      <c r="B18" s="6" t="s">
        <v>65</v>
      </c>
      <c r="C18" s="7">
        <v>70000</v>
      </c>
      <c r="D18" s="8"/>
      <c r="E18" s="15"/>
      <c r="F18" s="11"/>
      <c r="G18" s="16"/>
    </row>
    <row r="19" spans="1:7" x14ac:dyDescent="0.3">
      <c r="A19" s="5" t="s">
        <v>21</v>
      </c>
      <c r="B19" s="6" t="s">
        <v>66</v>
      </c>
      <c r="C19" s="7">
        <v>58200</v>
      </c>
      <c r="D19" s="8"/>
      <c r="E19" s="15"/>
      <c r="F19" s="11"/>
      <c r="G19" s="16"/>
    </row>
    <row r="20" spans="1:7" x14ac:dyDescent="0.3">
      <c r="A20" s="5" t="s">
        <v>40</v>
      </c>
      <c r="B20" s="6" t="s">
        <v>67</v>
      </c>
      <c r="C20" s="7">
        <v>55800</v>
      </c>
      <c r="D20" s="8"/>
      <c r="E20" s="15"/>
      <c r="F20" s="11"/>
      <c r="G20" s="16"/>
    </row>
    <row r="21" spans="1:7" x14ac:dyDescent="0.3">
      <c r="A21" s="5" t="s">
        <v>22</v>
      </c>
      <c r="B21" s="6" t="s">
        <v>68</v>
      </c>
      <c r="C21" s="7">
        <v>350000</v>
      </c>
      <c r="D21" s="8"/>
      <c r="E21" s="15"/>
      <c r="F21" s="11"/>
      <c r="G21" s="16"/>
    </row>
    <row r="22" spans="1:7" x14ac:dyDescent="0.3">
      <c r="A22" s="5" t="s">
        <v>41</v>
      </c>
      <c r="B22" s="6" t="s">
        <v>69</v>
      </c>
      <c r="C22" s="7">
        <v>48400</v>
      </c>
      <c r="D22" s="8"/>
      <c r="E22" s="15"/>
      <c r="F22" s="11"/>
      <c r="G22" s="16"/>
    </row>
    <row r="23" spans="1:7" x14ac:dyDescent="0.3">
      <c r="A23" s="5" t="s">
        <v>23</v>
      </c>
      <c r="B23" s="6" t="s">
        <v>70</v>
      </c>
      <c r="C23" s="7">
        <v>59300</v>
      </c>
      <c r="D23" s="8"/>
      <c r="E23" s="15"/>
      <c r="F23" s="11"/>
      <c r="G23" s="16"/>
    </row>
    <row r="24" spans="1:7" x14ac:dyDescent="0.3">
      <c r="A24" s="5" t="s">
        <v>24</v>
      </c>
      <c r="B24" s="6" t="s">
        <v>71</v>
      </c>
      <c r="C24" s="7">
        <v>56000</v>
      </c>
      <c r="D24" s="8"/>
      <c r="E24" s="15"/>
      <c r="F24" s="11"/>
      <c r="G24" s="16"/>
    </row>
    <row r="25" spans="1:7" x14ac:dyDescent="0.3">
      <c r="A25" s="5" t="s">
        <v>42</v>
      </c>
      <c r="B25" s="6" t="s">
        <v>72</v>
      </c>
      <c r="C25" s="7">
        <v>63200</v>
      </c>
      <c r="D25" s="8"/>
      <c r="E25" s="15"/>
      <c r="F25" s="11"/>
      <c r="G25" s="16"/>
    </row>
    <row r="26" spans="1:7" x14ac:dyDescent="0.3">
      <c r="A26" s="5" t="s">
        <v>43</v>
      </c>
      <c r="B26" s="6" t="s">
        <v>73</v>
      </c>
      <c r="C26" s="7">
        <v>51700</v>
      </c>
      <c r="D26" s="8"/>
      <c r="E26" s="15"/>
      <c r="F26" s="11"/>
      <c r="G26" s="16"/>
    </row>
    <row r="27" spans="1:7" x14ac:dyDescent="0.3">
      <c r="A27" s="5" t="s">
        <v>44</v>
      </c>
      <c r="B27" s="6" t="s">
        <v>74</v>
      </c>
      <c r="C27" s="7">
        <v>49600</v>
      </c>
      <c r="D27" s="8"/>
      <c r="E27" s="15"/>
      <c r="F27" s="11"/>
      <c r="G27" s="16"/>
    </row>
    <row r="28" spans="1:7" x14ac:dyDescent="0.3">
      <c r="A28" s="5" t="s">
        <v>45</v>
      </c>
      <c r="B28" s="6" t="s">
        <v>75</v>
      </c>
      <c r="C28" s="7">
        <v>45100</v>
      </c>
      <c r="D28" s="8"/>
      <c r="E28" s="15"/>
      <c r="F28" s="11"/>
      <c r="G28" s="16"/>
    </row>
    <row r="29" spans="1:7" x14ac:dyDescent="0.3">
      <c r="A29" s="5" t="s">
        <v>46</v>
      </c>
      <c r="B29" s="6" t="s">
        <v>76</v>
      </c>
      <c r="C29" s="7">
        <v>42100</v>
      </c>
      <c r="D29" s="8"/>
      <c r="E29" s="15"/>
      <c r="F29" s="11"/>
      <c r="G29" s="16"/>
    </row>
    <row r="30" spans="1:7" x14ac:dyDescent="0.3">
      <c r="A30" s="5" t="s">
        <v>47</v>
      </c>
      <c r="B30" s="6" t="s">
        <v>77</v>
      </c>
      <c r="C30" s="7">
        <v>62800</v>
      </c>
      <c r="D30" s="8"/>
      <c r="E30" s="15"/>
      <c r="F30" s="11"/>
      <c r="G30" s="16"/>
    </row>
    <row r="31" spans="1:7" x14ac:dyDescent="0.3">
      <c r="A31" s="5" t="s">
        <v>25</v>
      </c>
      <c r="B31" s="6" t="s">
        <v>78</v>
      </c>
      <c r="C31" s="7">
        <v>54700</v>
      </c>
      <c r="D31" s="8"/>
      <c r="E31" s="15"/>
      <c r="F31" s="11"/>
      <c r="G31" s="16"/>
    </row>
    <row r="32" spans="1:7" x14ac:dyDescent="0.3">
      <c r="A32" s="5" t="s">
        <v>26</v>
      </c>
      <c r="B32" s="6" t="s">
        <v>79</v>
      </c>
      <c r="C32" s="7">
        <v>52600</v>
      </c>
      <c r="D32" s="8"/>
      <c r="E32" s="15"/>
      <c r="F32" s="11"/>
      <c r="G32" s="16"/>
    </row>
    <row r="33" spans="1:7" x14ac:dyDescent="0.3">
      <c r="A33" s="5" t="s">
        <v>48</v>
      </c>
      <c r="B33" s="6" t="s">
        <v>80</v>
      </c>
      <c r="C33" s="7">
        <v>58500</v>
      </c>
      <c r="D33" s="8"/>
      <c r="E33" s="15"/>
      <c r="F33" s="11"/>
      <c r="G33" s="16"/>
    </row>
    <row r="34" spans="1:7" x14ac:dyDescent="0.3">
      <c r="A34" s="5" t="s">
        <v>27</v>
      </c>
      <c r="B34" s="6" t="s">
        <v>81</v>
      </c>
      <c r="C34" s="7">
        <v>46500</v>
      </c>
      <c r="D34" s="8"/>
      <c r="E34" s="15"/>
      <c r="F34" s="11"/>
      <c r="G34" s="16"/>
    </row>
    <row r="35" spans="1:7" x14ac:dyDescent="0.3">
      <c r="A35" s="5" t="s">
        <v>28</v>
      </c>
      <c r="B35" s="6" t="s">
        <v>82</v>
      </c>
      <c r="C35" s="7">
        <v>56200</v>
      </c>
      <c r="D35" s="8"/>
      <c r="E35" s="15"/>
      <c r="F35" s="11"/>
      <c r="G35" s="16"/>
    </row>
    <row r="36" spans="1:7" x14ac:dyDescent="0.3">
      <c r="A36" s="5" t="s">
        <v>49</v>
      </c>
      <c r="B36" s="6" t="s">
        <v>83</v>
      </c>
      <c r="C36" s="7">
        <v>54900</v>
      </c>
      <c r="D36" s="8"/>
      <c r="E36" s="15"/>
      <c r="F36" s="11"/>
      <c r="G36" s="16"/>
    </row>
    <row r="37" spans="1:7" x14ac:dyDescent="0.3">
      <c r="A37" s="5" t="s">
        <v>50</v>
      </c>
      <c r="B37" s="6" t="s">
        <v>84</v>
      </c>
      <c r="C37" s="7">
        <v>47900</v>
      </c>
      <c r="D37" s="8"/>
      <c r="E37" s="15"/>
      <c r="F37" s="11"/>
      <c r="G37" s="16"/>
    </row>
    <row r="38" spans="1:7" x14ac:dyDescent="0.3">
      <c r="A38" s="5" t="s">
        <v>29</v>
      </c>
      <c r="B38" s="6" t="s">
        <v>85</v>
      </c>
      <c r="C38" s="7">
        <v>49600</v>
      </c>
      <c r="D38" s="8"/>
      <c r="E38" s="15"/>
      <c r="F38" s="11"/>
      <c r="G38" s="16"/>
    </row>
  </sheetData>
  <pageMargins left="0.7" right="0.7" top="0.75" bottom="0.75" header="0.3" footer="0.3"/>
  <pageSetup paperSize="9" orientation="portrait" horizontalDpi="75" verticalDpi="7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F65A3-21F0-49B3-B635-9CCFBCFB684C}">
  <dimension ref="A1:K38"/>
  <sheetViews>
    <sheetView workbookViewId="0">
      <selection activeCell="I13" sqref="I13"/>
    </sheetView>
  </sheetViews>
  <sheetFormatPr defaultRowHeight="14.4" x14ac:dyDescent="0.3"/>
  <cols>
    <col min="1" max="1" width="23.6640625" style="2" customWidth="1"/>
    <col min="2" max="2" width="30.109375" customWidth="1"/>
    <col min="3" max="3" width="13.21875" bestFit="1" customWidth="1"/>
    <col min="4" max="4" width="12.5546875" customWidth="1"/>
    <col min="5" max="5" width="12.44140625" customWidth="1"/>
    <col min="6" max="6" width="14.33203125" customWidth="1"/>
    <col min="7" max="7" width="12.6640625" customWidth="1"/>
    <col min="8" max="8" width="3.44140625" customWidth="1"/>
    <col min="9" max="9" width="10.77734375" customWidth="1"/>
    <col min="10" max="10" width="20.44140625" customWidth="1"/>
    <col min="11" max="11" width="16" bestFit="1" customWidth="1"/>
  </cols>
  <sheetData>
    <row r="1" spans="1:11" ht="28.8" x14ac:dyDescent="0.55000000000000004">
      <c r="A1" s="1" t="s">
        <v>92</v>
      </c>
      <c r="F1" s="3" t="s">
        <v>0</v>
      </c>
      <c r="G1" s="4">
        <v>0.09</v>
      </c>
      <c r="J1" s="24" t="s">
        <v>99</v>
      </c>
      <c r="K1" s="24" t="s">
        <v>100</v>
      </c>
    </row>
    <row r="3" spans="1:11" ht="15.6" x14ac:dyDescent="0.3">
      <c r="A3" s="3" t="s">
        <v>15</v>
      </c>
      <c r="B3" s="3" t="s">
        <v>2</v>
      </c>
      <c r="C3" s="3" t="s">
        <v>6</v>
      </c>
      <c r="D3" s="3" t="s">
        <v>7</v>
      </c>
      <c r="E3" s="3" t="s">
        <v>86</v>
      </c>
      <c r="F3" s="3" t="s">
        <v>87</v>
      </c>
      <c r="G3" s="3" t="s">
        <v>89</v>
      </c>
    </row>
    <row r="4" spans="1:11" x14ac:dyDescent="0.3">
      <c r="A4" s="5" t="s">
        <v>16</v>
      </c>
      <c r="B4" s="6" t="s">
        <v>51</v>
      </c>
      <c r="C4" s="7">
        <v>35600</v>
      </c>
      <c r="D4" s="8">
        <v>3204</v>
      </c>
      <c r="E4" s="8">
        <f t="shared" ref="E4:E38" si="0">C4*10%</f>
        <v>3560</v>
      </c>
      <c r="F4" s="8">
        <f>C4-(SUM(D4:E4))</f>
        <v>28836</v>
      </c>
      <c r="G4" s="10">
        <f>_xlfn.XLOOKUP(A4,empDetails[Employee Name],empDetails[Bonus])*C4</f>
        <v>565.26722538707577</v>
      </c>
      <c r="I4" s="13" t="s">
        <v>91</v>
      </c>
      <c r="J4" s="5" t="s">
        <v>33</v>
      </c>
    </row>
    <row r="5" spans="1:11" x14ac:dyDescent="0.3">
      <c r="A5" s="5" t="s">
        <v>30</v>
      </c>
      <c r="B5" s="6" t="s">
        <v>52</v>
      </c>
      <c r="C5" s="7">
        <v>13920</v>
      </c>
      <c r="D5" s="8">
        <v>5265</v>
      </c>
      <c r="E5" s="8">
        <f t="shared" si="0"/>
        <v>1392</v>
      </c>
      <c r="F5" s="8">
        <f t="shared" ref="F5:F38" si="1">C5-(SUM(D5:E5))</f>
        <v>7263</v>
      </c>
      <c r="G5" s="10">
        <f>_xlfn.XLOOKUP(A5,empDetails[Employee Name],empDetails[Bonus])*C5</f>
        <v>513.56797430076767</v>
      </c>
      <c r="J5" t="s">
        <v>6</v>
      </c>
    </row>
    <row r="6" spans="1:11" x14ac:dyDescent="0.3">
      <c r="A6" s="5" t="s">
        <v>17</v>
      </c>
      <c r="B6" s="6" t="s">
        <v>53</v>
      </c>
      <c r="C6" s="7">
        <v>51400</v>
      </c>
      <c r="D6" s="8">
        <v>4626</v>
      </c>
      <c r="E6" s="8">
        <f t="shared" si="0"/>
        <v>5140</v>
      </c>
      <c r="F6" s="8">
        <f t="shared" si="1"/>
        <v>41634</v>
      </c>
      <c r="G6" s="10">
        <f>_xlfn.XLOOKUP(A6,empDetails[Employee Name],empDetails[Bonus])*C6</f>
        <v>530.94820499854598</v>
      </c>
      <c r="J6" s="17"/>
    </row>
    <row r="7" spans="1:11" x14ac:dyDescent="0.3">
      <c r="A7" s="5" t="s">
        <v>31</v>
      </c>
      <c r="B7" s="6" t="s">
        <v>54</v>
      </c>
      <c r="C7" s="7">
        <v>38600</v>
      </c>
      <c r="D7" s="8">
        <v>3474</v>
      </c>
      <c r="E7" s="8">
        <f t="shared" si="0"/>
        <v>3860</v>
      </c>
      <c r="F7" s="8">
        <f t="shared" si="1"/>
        <v>31266</v>
      </c>
      <c r="G7" s="12">
        <f>_xlfn.XLOOKUP(A7,empDetails[Employee Name],empDetails[Bonus])*C7</f>
        <v>881.64882232877278</v>
      </c>
    </row>
    <row r="8" spans="1:11" x14ac:dyDescent="0.3">
      <c r="A8" s="5" t="s">
        <v>18</v>
      </c>
      <c r="B8" s="6" t="s">
        <v>55</v>
      </c>
      <c r="C8" s="7">
        <v>84200</v>
      </c>
      <c r="D8" s="8">
        <v>3645</v>
      </c>
      <c r="E8" s="8">
        <f t="shared" si="0"/>
        <v>8420</v>
      </c>
      <c r="F8" s="8">
        <f t="shared" si="1"/>
        <v>72135</v>
      </c>
      <c r="G8" s="10">
        <f>_xlfn.XLOOKUP(A8,empDetails[Employee Name],empDetails[Bonus])*C8</f>
        <v>1552.488974506796</v>
      </c>
    </row>
    <row r="9" spans="1:11" x14ac:dyDescent="0.3">
      <c r="A9" s="5" t="s">
        <v>32</v>
      </c>
      <c r="B9" s="6" t="s">
        <v>56</v>
      </c>
      <c r="C9" s="7">
        <v>96400</v>
      </c>
      <c r="D9" s="8">
        <v>8676</v>
      </c>
      <c r="E9" s="8">
        <f t="shared" si="0"/>
        <v>9640</v>
      </c>
      <c r="F9" s="8">
        <f t="shared" si="1"/>
        <v>78084</v>
      </c>
      <c r="G9" s="10">
        <f>_xlfn.XLOOKUP(A9,empDetails[Employee Name],empDetails[Bonus])*C9</f>
        <v>2442.7032580720693</v>
      </c>
    </row>
    <row r="10" spans="1:11" x14ac:dyDescent="0.3">
      <c r="A10" s="5" t="s">
        <v>33</v>
      </c>
      <c r="B10" s="6" t="s">
        <v>57</v>
      </c>
      <c r="C10" s="7">
        <v>37000</v>
      </c>
      <c r="D10" s="8">
        <v>3330</v>
      </c>
      <c r="E10" s="8">
        <f t="shared" si="0"/>
        <v>3700</v>
      </c>
      <c r="F10" s="8">
        <f t="shared" si="1"/>
        <v>29970</v>
      </c>
      <c r="G10" s="10">
        <f>_xlfn.XLOOKUP(A10,empDetails[Employee Name],empDetails[Bonus])*C10</f>
        <v>690.36285616047314</v>
      </c>
    </row>
    <row r="11" spans="1:11" x14ac:dyDescent="0.3">
      <c r="A11" s="5" t="s">
        <v>34</v>
      </c>
      <c r="B11" s="6" t="s">
        <v>58</v>
      </c>
      <c r="C11" s="7">
        <v>101400</v>
      </c>
      <c r="D11" s="8">
        <v>9126</v>
      </c>
      <c r="E11" s="8">
        <f t="shared" si="0"/>
        <v>10140</v>
      </c>
      <c r="F11" s="8">
        <f t="shared" si="1"/>
        <v>82134</v>
      </c>
      <c r="G11" s="10">
        <f>_xlfn.XLOOKUP(A11,empDetails[Employee Name],empDetails[Bonus])*C11</f>
        <v>1763.1020301729745</v>
      </c>
    </row>
    <row r="12" spans="1:11" x14ac:dyDescent="0.3">
      <c r="A12" s="5" t="s">
        <v>35</v>
      </c>
      <c r="B12" s="6" t="s">
        <v>59</v>
      </c>
      <c r="C12" s="7">
        <v>70300</v>
      </c>
      <c r="D12" s="8">
        <v>6327</v>
      </c>
      <c r="E12" s="8">
        <f t="shared" si="0"/>
        <v>7030</v>
      </c>
      <c r="F12" s="8">
        <f t="shared" si="1"/>
        <v>56943</v>
      </c>
      <c r="G12" s="10">
        <f>_xlfn.XLOOKUP(A12,empDetails[Employee Name],empDetails[Bonus])*C12</f>
        <v>1016.7868532836204</v>
      </c>
    </row>
    <row r="13" spans="1:11" x14ac:dyDescent="0.3">
      <c r="A13" s="5" t="s">
        <v>36</v>
      </c>
      <c r="B13" s="6" t="s">
        <v>60</v>
      </c>
      <c r="C13" s="7">
        <v>68800</v>
      </c>
      <c r="D13" s="8">
        <v>6192</v>
      </c>
      <c r="E13" s="8">
        <f t="shared" si="0"/>
        <v>6880</v>
      </c>
      <c r="F13" s="8">
        <f t="shared" si="1"/>
        <v>55728</v>
      </c>
      <c r="G13" s="10">
        <f>_xlfn.XLOOKUP(A13,empDetails[Employee Name],empDetails[Bonus])*C13</f>
        <v>3097.6745277875852</v>
      </c>
    </row>
    <row r="14" spans="1:11" x14ac:dyDescent="0.3">
      <c r="A14" s="5" t="s">
        <v>37</v>
      </c>
      <c r="B14" s="6" t="s">
        <v>61</v>
      </c>
      <c r="C14" s="7">
        <v>240000</v>
      </c>
      <c r="D14" s="8">
        <v>5328</v>
      </c>
      <c r="E14" s="8">
        <f t="shared" si="0"/>
        <v>24000</v>
      </c>
      <c r="F14" s="8">
        <f t="shared" si="1"/>
        <v>210672</v>
      </c>
      <c r="G14" s="10">
        <f>_xlfn.XLOOKUP(A14,empDetails[Employee Name],empDetails[Bonus])*C14</f>
        <v>3085.3234633998031</v>
      </c>
    </row>
    <row r="15" spans="1:11" x14ac:dyDescent="0.3">
      <c r="A15" s="5" t="s">
        <v>38</v>
      </c>
      <c r="B15" s="6" t="s">
        <v>62</v>
      </c>
      <c r="C15" s="7">
        <v>62900</v>
      </c>
      <c r="D15" s="8">
        <v>5661</v>
      </c>
      <c r="E15" s="8">
        <f t="shared" si="0"/>
        <v>6290</v>
      </c>
      <c r="F15" s="8">
        <f t="shared" si="1"/>
        <v>50949</v>
      </c>
      <c r="G15" s="10">
        <f>_xlfn.XLOOKUP(A15,empDetails[Employee Name],empDetails[Bonus])*C15</f>
        <v>2048.5893383510233</v>
      </c>
    </row>
    <row r="16" spans="1:11" x14ac:dyDescent="0.3">
      <c r="A16" s="5" t="s">
        <v>39</v>
      </c>
      <c r="B16" s="6" t="s">
        <v>63</v>
      </c>
      <c r="C16" s="7">
        <v>31900</v>
      </c>
      <c r="D16" s="8">
        <v>5256</v>
      </c>
      <c r="E16" s="8">
        <f t="shared" si="0"/>
        <v>3190</v>
      </c>
      <c r="F16" s="8">
        <f t="shared" si="1"/>
        <v>23454</v>
      </c>
      <c r="G16" s="10">
        <f>_xlfn.XLOOKUP(A16,empDetails[Employee Name],empDetails[Bonus])*C16</f>
        <v>813.59325108241899</v>
      </c>
    </row>
    <row r="17" spans="1:7" x14ac:dyDescent="0.3">
      <c r="A17" s="5" t="s">
        <v>19</v>
      </c>
      <c r="B17" s="6" t="s">
        <v>64</v>
      </c>
      <c r="C17" s="7">
        <v>59200</v>
      </c>
      <c r="D17" s="8">
        <v>5328</v>
      </c>
      <c r="E17" s="8">
        <f t="shared" si="0"/>
        <v>5920</v>
      </c>
      <c r="F17" s="8">
        <f t="shared" si="1"/>
        <v>47952</v>
      </c>
      <c r="G17" s="10">
        <f>_xlfn.XLOOKUP(A17,empDetails[Employee Name],empDetails[Bonus])*C17</f>
        <v>2808.8426884376386</v>
      </c>
    </row>
    <row r="18" spans="1:7" x14ac:dyDescent="0.3">
      <c r="A18" s="5" t="s">
        <v>20</v>
      </c>
      <c r="B18" s="6" t="s">
        <v>65</v>
      </c>
      <c r="C18" s="7">
        <v>70000</v>
      </c>
      <c r="D18" s="8">
        <v>4644</v>
      </c>
      <c r="E18" s="8">
        <f t="shared" si="0"/>
        <v>7000</v>
      </c>
      <c r="F18" s="8">
        <f t="shared" si="1"/>
        <v>58356</v>
      </c>
      <c r="G18" s="10">
        <f>_xlfn.XLOOKUP(A18,empDetails[Employee Name],empDetails[Bonus])*C18</f>
        <v>2519.75572883925</v>
      </c>
    </row>
    <row r="19" spans="1:7" x14ac:dyDescent="0.3">
      <c r="A19" s="5" t="s">
        <v>21</v>
      </c>
      <c r="B19" s="6" t="s">
        <v>66</v>
      </c>
      <c r="C19" s="7">
        <v>58200</v>
      </c>
      <c r="D19" s="8">
        <v>5238</v>
      </c>
      <c r="E19" s="8">
        <f t="shared" si="0"/>
        <v>5820</v>
      </c>
      <c r="F19" s="8">
        <f t="shared" si="1"/>
        <v>47142</v>
      </c>
      <c r="G19" s="10">
        <f>_xlfn.XLOOKUP(A19,empDetails[Employee Name],empDetails[Bonus])*C19</f>
        <v>1521.4365347480809</v>
      </c>
    </row>
    <row r="20" spans="1:7" x14ac:dyDescent="0.3">
      <c r="A20" s="5" t="s">
        <v>40</v>
      </c>
      <c r="B20" s="6" t="s">
        <v>67</v>
      </c>
      <c r="C20" s="7">
        <v>55800</v>
      </c>
      <c r="D20" s="8">
        <v>5022</v>
      </c>
      <c r="E20" s="8">
        <f t="shared" si="0"/>
        <v>5580</v>
      </c>
      <c r="F20" s="8">
        <f t="shared" si="1"/>
        <v>45198</v>
      </c>
      <c r="G20" s="10">
        <f>_xlfn.XLOOKUP(A20,empDetails[Employee Name],empDetails[Bonus])*C20</f>
        <v>2416.7135971216003</v>
      </c>
    </row>
    <row r="21" spans="1:7" x14ac:dyDescent="0.3">
      <c r="A21" s="5" t="s">
        <v>22</v>
      </c>
      <c r="B21" s="6" t="s">
        <v>68</v>
      </c>
      <c r="C21" s="7">
        <v>350000</v>
      </c>
      <c r="D21" s="8">
        <v>4995</v>
      </c>
      <c r="E21" s="8">
        <f t="shared" si="0"/>
        <v>35000</v>
      </c>
      <c r="F21" s="8">
        <f t="shared" si="1"/>
        <v>310005</v>
      </c>
      <c r="G21" s="10">
        <f>_xlfn.XLOOKUP(A21,empDetails[Employee Name],empDetails[Bonus])*C21</f>
        <v>8310.6377325163976</v>
      </c>
    </row>
    <row r="22" spans="1:7" x14ac:dyDescent="0.3">
      <c r="A22" s="5" t="s">
        <v>41</v>
      </c>
      <c r="B22" s="6" t="s">
        <v>69</v>
      </c>
      <c r="C22" s="7">
        <v>48400</v>
      </c>
      <c r="D22" s="8">
        <v>4356</v>
      </c>
      <c r="E22" s="8">
        <f t="shared" si="0"/>
        <v>4840</v>
      </c>
      <c r="F22" s="8">
        <f t="shared" si="1"/>
        <v>39204</v>
      </c>
      <c r="G22" s="10">
        <f>_xlfn.XLOOKUP(A22,empDetails[Employee Name],empDetails[Bonus])*C22</f>
        <v>2214.1504414786409</v>
      </c>
    </row>
    <row r="23" spans="1:7" x14ac:dyDescent="0.3">
      <c r="A23" s="5" t="s">
        <v>23</v>
      </c>
      <c r="B23" s="6" t="s">
        <v>70</v>
      </c>
      <c r="C23" s="7">
        <v>59300</v>
      </c>
      <c r="D23" s="8">
        <v>5337</v>
      </c>
      <c r="E23" s="8">
        <f t="shared" si="0"/>
        <v>5930</v>
      </c>
      <c r="F23" s="8">
        <f t="shared" si="1"/>
        <v>48033</v>
      </c>
      <c r="G23" s="10">
        <f>_xlfn.XLOOKUP(A23,empDetails[Employee Name],empDetails[Bonus])*C23</f>
        <v>1812.2951579977405</v>
      </c>
    </row>
    <row r="24" spans="1:7" x14ac:dyDescent="0.3">
      <c r="A24" s="5" t="s">
        <v>24</v>
      </c>
      <c r="B24" s="6" t="s">
        <v>71</v>
      </c>
      <c r="C24" s="7">
        <v>56000</v>
      </c>
      <c r="D24" s="8">
        <v>5040</v>
      </c>
      <c r="E24" s="8">
        <f t="shared" si="0"/>
        <v>5600</v>
      </c>
      <c r="F24" s="8">
        <f t="shared" si="1"/>
        <v>45360</v>
      </c>
      <c r="G24" s="10">
        <f>_xlfn.XLOOKUP(A24,empDetails[Employee Name],empDetails[Bonus])*C24</f>
        <v>975.41031819179057</v>
      </c>
    </row>
    <row r="25" spans="1:7" x14ac:dyDescent="0.3">
      <c r="A25" s="5" t="s">
        <v>42</v>
      </c>
      <c r="B25" s="6" t="s">
        <v>72</v>
      </c>
      <c r="C25" s="7">
        <v>63200</v>
      </c>
      <c r="D25" s="8">
        <v>5688</v>
      </c>
      <c r="E25" s="8">
        <f t="shared" si="0"/>
        <v>6320</v>
      </c>
      <c r="F25" s="8">
        <f t="shared" si="1"/>
        <v>51192</v>
      </c>
      <c r="G25" s="10">
        <f>_xlfn.XLOOKUP(A25,empDetails[Employee Name],empDetails[Bonus])*C25</f>
        <v>2655.5357339929815</v>
      </c>
    </row>
    <row r="26" spans="1:7" x14ac:dyDescent="0.3">
      <c r="A26" s="5" t="s">
        <v>43</v>
      </c>
      <c r="B26" s="6" t="s">
        <v>73</v>
      </c>
      <c r="C26" s="7">
        <v>51700</v>
      </c>
      <c r="D26" s="8">
        <v>4653</v>
      </c>
      <c r="E26" s="8">
        <f t="shared" si="0"/>
        <v>5170</v>
      </c>
      <c r="F26" s="8">
        <f t="shared" si="1"/>
        <v>41877</v>
      </c>
      <c r="G26" s="10">
        <f>_xlfn.XLOOKUP(A26,empDetails[Employee Name],empDetails[Bonus])*C26</f>
        <v>1239.4360866964323</v>
      </c>
    </row>
    <row r="27" spans="1:7" x14ac:dyDescent="0.3">
      <c r="A27" s="5" t="s">
        <v>44</v>
      </c>
      <c r="B27" s="6" t="s">
        <v>74</v>
      </c>
      <c r="C27" s="7">
        <v>49600</v>
      </c>
      <c r="D27" s="8">
        <v>4464</v>
      </c>
      <c r="E27" s="8">
        <f t="shared" si="0"/>
        <v>4960</v>
      </c>
      <c r="F27" s="8">
        <f t="shared" si="1"/>
        <v>40176</v>
      </c>
      <c r="G27" s="10">
        <f>_xlfn.XLOOKUP(A27,empDetails[Employee Name],empDetails[Bonus])*C27</f>
        <v>643.85126277033953</v>
      </c>
    </row>
    <row r="28" spans="1:7" x14ac:dyDescent="0.3">
      <c r="A28" s="5" t="s">
        <v>45</v>
      </c>
      <c r="B28" s="6" t="s">
        <v>75</v>
      </c>
      <c r="C28" s="7">
        <v>45100</v>
      </c>
      <c r="D28" s="8">
        <v>4059</v>
      </c>
      <c r="E28" s="8">
        <f t="shared" si="0"/>
        <v>4510</v>
      </c>
      <c r="F28" s="8">
        <f t="shared" si="1"/>
        <v>36531</v>
      </c>
      <c r="G28" s="10">
        <f>_xlfn.XLOOKUP(A28,empDetails[Employee Name],empDetails[Bonus])*C28</f>
        <v>484.74266112609217</v>
      </c>
    </row>
    <row r="29" spans="1:7" x14ac:dyDescent="0.3">
      <c r="A29" s="5" t="s">
        <v>46</v>
      </c>
      <c r="B29" s="6" t="s">
        <v>76</v>
      </c>
      <c r="C29" s="7">
        <v>42100</v>
      </c>
      <c r="D29" s="8">
        <v>3789</v>
      </c>
      <c r="E29" s="8">
        <f t="shared" si="0"/>
        <v>4210</v>
      </c>
      <c r="F29" s="8">
        <f t="shared" si="1"/>
        <v>34101</v>
      </c>
      <c r="G29" s="10">
        <f>_xlfn.XLOOKUP(A29,empDetails[Employee Name],empDetails[Bonus])*C29</f>
        <v>1244.3595363877657</v>
      </c>
    </row>
    <row r="30" spans="1:7" x14ac:dyDescent="0.3">
      <c r="A30" s="5" t="s">
        <v>47</v>
      </c>
      <c r="B30" s="6" t="s">
        <v>77</v>
      </c>
      <c r="C30" s="7">
        <v>62800</v>
      </c>
      <c r="D30" s="8">
        <v>5652</v>
      </c>
      <c r="E30" s="8">
        <f t="shared" si="0"/>
        <v>6280</v>
      </c>
      <c r="F30" s="8">
        <f t="shared" si="1"/>
        <v>50868</v>
      </c>
      <c r="G30" s="10">
        <f>_xlfn.XLOOKUP(A30,empDetails[Employee Name],empDetails[Bonus])*C30</f>
        <v>1097.5890166076165</v>
      </c>
    </row>
    <row r="31" spans="1:7" x14ac:dyDescent="0.3">
      <c r="A31" s="5" t="s">
        <v>25</v>
      </c>
      <c r="B31" s="6" t="s">
        <v>78</v>
      </c>
      <c r="C31" s="7">
        <v>54700</v>
      </c>
      <c r="D31" s="8">
        <v>4923</v>
      </c>
      <c r="E31" s="8">
        <f t="shared" si="0"/>
        <v>5470</v>
      </c>
      <c r="F31" s="8">
        <f t="shared" si="1"/>
        <v>44307</v>
      </c>
      <c r="G31" s="10">
        <f>_xlfn.XLOOKUP(A31,empDetails[Employee Name],empDetails[Bonus])*C31</f>
        <v>1718.2831021439429</v>
      </c>
    </row>
    <row r="32" spans="1:7" x14ac:dyDescent="0.3">
      <c r="A32" s="5" t="s">
        <v>26</v>
      </c>
      <c r="B32" s="6" t="s">
        <v>79</v>
      </c>
      <c r="C32" s="7">
        <v>52600</v>
      </c>
      <c r="D32" s="8">
        <v>4734</v>
      </c>
      <c r="E32" s="8">
        <f t="shared" si="0"/>
        <v>5260</v>
      </c>
      <c r="F32" s="8">
        <f t="shared" si="1"/>
        <v>42606</v>
      </c>
      <c r="G32" s="10">
        <f>_xlfn.XLOOKUP(A32,empDetails[Employee Name],empDetails[Bonus])*C32</f>
        <v>959.64713176332577</v>
      </c>
    </row>
    <row r="33" spans="1:7" x14ac:dyDescent="0.3">
      <c r="A33" s="5" t="s">
        <v>48</v>
      </c>
      <c r="B33" s="6" t="s">
        <v>80</v>
      </c>
      <c r="C33" s="7">
        <v>58500</v>
      </c>
      <c r="D33" s="8">
        <v>5265</v>
      </c>
      <c r="E33" s="8">
        <f t="shared" si="0"/>
        <v>5850</v>
      </c>
      <c r="F33" s="8">
        <f t="shared" si="1"/>
        <v>47385</v>
      </c>
      <c r="G33" s="10">
        <f>_xlfn.XLOOKUP(A33,empDetails[Employee Name],empDetails[Bonus])*C33</f>
        <v>816.71006411121334</v>
      </c>
    </row>
    <row r="34" spans="1:7" x14ac:dyDescent="0.3">
      <c r="A34" s="5" t="s">
        <v>27</v>
      </c>
      <c r="B34" s="6" t="s">
        <v>81</v>
      </c>
      <c r="C34" s="7">
        <v>46500</v>
      </c>
      <c r="D34" s="8">
        <v>4185</v>
      </c>
      <c r="E34" s="8">
        <f t="shared" si="0"/>
        <v>4650</v>
      </c>
      <c r="F34" s="8">
        <f t="shared" si="1"/>
        <v>37665</v>
      </c>
      <c r="G34" s="10">
        <f>_xlfn.XLOOKUP(A34,empDetails[Employee Name],empDetails[Bonus])*C34</f>
        <v>882.11342249818711</v>
      </c>
    </row>
    <row r="35" spans="1:7" x14ac:dyDescent="0.3">
      <c r="A35" s="5" t="s">
        <v>28</v>
      </c>
      <c r="B35" s="6" t="s">
        <v>82</v>
      </c>
      <c r="C35" s="7">
        <v>56200</v>
      </c>
      <c r="D35" s="8">
        <v>5058</v>
      </c>
      <c r="E35" s="8">
        <f t="shared" si="0"/>
        <v>5620</v>
      </c>
      <c r="F35" s="8">
        <f t="shared" si="1"/>
        <v>45522</v>
      </c>
      <c r="G35" s="10">
        <f>_xlfn.XLOOKUP(A35,empDetails[Employee Name],empDetails[Bonus])*C35</f>
        <v>593.14771916346899</v>
      </c>
    </row>
    <row r="36" spans="1:7" x14ac:dyDescent="0.3">
      <c r="A36" s="5" t="s">
        <v>49</v>
      </c>
      <c r="B36" s="6" t="s">
        <v>83</v>
      </c>
      <c r="C36" s="7">
        <v>54900</v>
      </c>
      <c r="D36" s="8">
        <v>4941</v>
      </c>
      <c r="E36" s="8">
        <f t="shared" si="0"/>
        <v>5490</v>
      </c>
      <c r="F36" s="8">
        <f t="shared" si="1"/>
        <v>44469</v>
      </c>
      <c r="G36" s="10">
        <f>_xlfn.XLOOKUP(A36,empDetails[Employee Name],empDetails[Bonus])*C36</f>
        <v>589.17430496583643</v>
      </c>
    </row>
    <row r="37" spans="1:7" x14ac:dyDescent="0.3">
      <c r="A37" s="5" t="s">
        <v>50</v>
      </c>
      <c r="B37" s="6" t="s">
        <v>84</v>
      </c>
      <c r="C37" s="7">
        <v>47900</v>
      </c>
      <c r="D37" s="8">
        <v>4311</v>
      </c>
      <c r="E37" s="8">
        <f t="shared" si="0"/>
        <v>4790</v>
      </c>
      <c r="F37" s="8">
        <f t="shared" si="1"/>
        <v>38799</v>
      </c>
      <c r="G37" s="10">
        <f>_xlfn.XLOOKUP(A37,empDetails[Employee Name],empDetails[Bonus])*C37</f>
        <v>2210.3459308060305</v>
      </c>
    </row>
    <row r="38" spans="1:7" x14ac:dyDescent="0.3">
      <c r="A38" s="5" t="s">
        <v>29</v>
      </c>
      <c r="B38" s="6" t="s">
        <v>85</v>
      </c>
      <c r="C38" s="7">
        <v>49600</v>
      </c>
      <c r="D38" s="8">
        <v>4464</v>
      </c>
      <c r="E38" s="8">
        <f t="shared" si="0"/>
        <v>4960</v>
      </c>
      <c r="F38" s="8">
        <f t="shared" si="1"/>
        <v>40176</v>
      </c>
      <c r="G38" s="10">
        <f>_xlfn.XLOOKUP(A38,empDetails[Employee Name],empDetails[Bonus])*C38</f>
        <v>2318.7441634409447</v>
      </c>
    </row>
  </sheetData>
  <pageMargins left="0.7" right="0.7" top="0.75" bottom="0.75" header="0.3" footer="0.3"/>
  <pageSetup paperSize="9" orientation="portrait" horizontalDpi="75" verticalDpi="7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Emp Details</vt:lpstr>
      <vt:lpstr>Bonus</vt:lpstr>
      <vt:lpstr>Tax &amp; Gross Salary</vt:lpstr>
      <vt:lpstr>Double XLOOKUP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Abiola Abiola</dc:creator>
  <cp:lastModifiedBy>Abiola David</cp:lastModifiedBy>
  <dcterms:created xsi:type="dcterms:W3CDTF">2024-02-14T23:03:23Z</dcterms:created>
  <dcterms:modified xsi:type="dcterms:W3CDTF">2024-05-06T00:07:59Z</dcterms:modified>
</cp:coreProperties>
</file>